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lee\Downloads\"/>
    </mc:Choice>
  </mc:AlternateContent>
  <xr:revisionPtr revIDLastSave="0" documentId="13_ncr:1_{86CD5E54-12AC-42CF-B8C1-14B24B6F913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<sst xmlns="http://schemas.openxmlformats.org/spreadsheetml/2006/main" count="207" uniqueCount="191">
  <si>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</si>
  <si>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</si>
  <si>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</si>
  <si>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</si>
  <si>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</si>
  <si>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</si>
  <si>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</si>
  <si>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</si>
  <si>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</si>
  <si>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</si>
  <si>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</si>
  <si>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</si>
  <si>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</si>
  <si>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</si>
  <si>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</si>
  <si>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</si>
  <si>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</si>
  <si>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</si>
  <si>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</si>
  <si>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</si>
  <si>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</si>
  <si>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</si>
  <si>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</si>
  <si>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</si>
  <si>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</si>
  <si>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</si>
  <si>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</si>
  <si>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</si>
  <si>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</si>
  <si>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</si>
  <si>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</si>
  <si>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</si>
  <si>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</si>
  <si>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</si>
  <si>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</si>
  <si>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</si>
  <si>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</si>
  <si>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</si>
  <si>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</si>
  <si>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</si>
  <si>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</si>
  <si>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</si>
  <si>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</si>
  <si>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</si>
  <si>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</si>
  <si>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</si>
  <si>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</si>
  <si>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</si>
  <si>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</si>
  <si>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</si>
  <si>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</si>
  <si>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</si>
  <si>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</si>
  <si>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</si>
  <si>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</si>
  <si>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</si>
  <si>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</si>
  <si>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</si>
  <si>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</si>
  <si>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</si>
  <si>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</si>
  <si>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</si>
  <si>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</si>
  <si>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</si>
  <si>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</si>
  <si>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</si>
  <si>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</si>
  <si>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</si>
  <si>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</si>
  <si>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</si>
  <si>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</si>
  <si>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</si>
  <si>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</si>
  <si>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</si>
  <si>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</si>
  <si>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</si>
  <si>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</si>
  <si>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</si>
  <si>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</si>
  <si>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</si>
  <si>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</si>
  <si>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</si>
  <si>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</si>
  <si>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</si>
  <si>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</si>
  <si>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</si>
  <si>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</si>
  <si>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</si>
  <si>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</si>
  <si>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</si>
  <si>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</si>
  <si>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</si>
  <si>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</si>
  <si>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</si>
  <si>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</si>
  <si>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</si>
  <si>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</si>
  <si>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</si>
  <si>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</si>
  <si>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</si>
  <si>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</si>
  <si>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</si>
  <si>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</si>
  <si>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</si>
  <si>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</si>
  <si>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</si>
  <si>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</si>
  <si>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</si>
  <si>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</si>
  <si>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</si>
  <si>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</si>
  <si>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</si>
  <si>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</si>
  <si>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</si>
  <si>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</si>
  <si>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</si>
  <si>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</si>
  <si>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</si>
  <si>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</si>
  <si>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</si>
  <si>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</si>
  <si>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</si>
  <si>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</si>
  <si>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</si>
  <si>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</si>
  <si>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</si>
  <si>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</si>
  <si>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</si>
  <si>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</si>
  <si>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</si>
  <si>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</si>
  <si>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</si>
  <si>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</si>
  <si>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</si>
  <si>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</si>
  <si>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</si>
  <si>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</si>
  <si>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</si>
  <si>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</si>
  <si>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</si>
  <si>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</si>
  <si>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</si>
  <si>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</si>
  <si>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</si>
  <si>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</si>
  <si>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</si>
  <si>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</si>
  <si>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</si>
  <si>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</si>
  <si>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</si>
  <si>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</si>
  <si>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</si>
  <si>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</si>
  <si>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</si>
  <si>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</si>
  <si>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</si>
  <si>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</si>
  <si>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</si>
  <si>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</si>
  <si>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</si>
  <si>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</si>
  <si>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</si>
  <si>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</si>
  <si>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</si>
  <si>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</si>
  <si>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</si>
  <si>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</si>
  <si>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</si>
  <si>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</si>
  <si>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</si>
  <si>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</si>
  <si>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</si>
  <si>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</si>
  <si>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</si>
  <si>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</si>
  <si>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</si>
  <si>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</si>
  <si>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</si>
  <si>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</si>
  <si>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</si>
  <si>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</si>
  <si>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</si>
  <si>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 xml:space="preserve"> </t>
    <phoneticPr fontId="3" type="noConversion"/>
  </si>
  <si>
    <t>ALL</t>
    <phoneticPr fontId="3" type="noConversion"/>
  </si>
  <si>
    <t>BLG</t>
    <phoneticPr fontId="3" type="noConversion"/>
  </si>
  <si>
    <t>ENG-KSP</t>
    <phoneticPr fontId="3" type="noConversion"/>
  </si>
  <si>
    <t>N</t>
    <phoneticPr fontId="3" type="noConversion"/>
  </si>
  <si>
    <t>E_002219-002220</t>
    <phoneticPr fontId="3" type="noConversion"/>
  </si>
  <si>
    <t>2. Readout 도중, Aux controls 프로그램이 2회 종료됨 (03:10 / 07:10)</t>
    <phoneticPr fontId="3" type="noConversion"/>
  </si>
  <si>
    <t>2. [E_002219-002220] 노출 시작 시, 셔터 오류로 완전히 열리지 않고 관측됨(영상 절반이 가려짐), FSA 초기화 조치</t>
    <phoneticPr fontId="3" type="noConversion"/>
  </si>
  <si>
    <t>1. [02:26] Readout 도중 full shutter가 닫히지 않음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</si>
</sst>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9" zoomScale="145" zoomScaleNormal="145" workbookViewId="0">
      <selection activeCell="B45" sqref="B45:P45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46173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100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178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0.96597222222222223</v>
      </c>
      <c r="D9" s="7">
        <v>1.6</v>
      </c>
      <c r="E9" s="7">
        <v>16.600000000000001</v>
      </c>
      <c r="F9" s="7">
        <v>13</v>
      </c>
      <c r="G9" s="32" t="s">
        <v>186</v>
      </c>
      <c r="H9" s="7">
        <v>1.5</v>
      </c>
      <c r="I9" s="32">
        <v>99.8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0.19583333333333333</v>
      </c>
      <c r="D10" s="7">
        <v>1</v>
      </c>
      <c r="E10" s="7">
        <v>16</v>
      </c>
      <c r="F10" s="7">
        <v>13</v>
      </c>
      <c r="G10" s="32" t="s">
        <v>186</v>
      </c>
      <c r="H10" s="7">
        <v>4.3</v>
      </c>
      <c r="I10" s="10"/>
      <c r="J10" s="8">
        <f>IF(L10, 1, 0) + IF(M10, 2, 0) + IF(N10, 4, 0) + IF(O10, 8, 0) + IF(P10, 16, 0)</f>
        <v>0</v>
      </c>
      <c r="K10" s="9" t="b">
        <v>1</v>
      </c>
      <c r="L10" s="9" t="b">
        <v>0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0.44791666666666669</v>
      </c>
      <c r="D11" s="12">
        <v>1.4</v>
      </c>
      <c r="E11" s="12">
        <v>14.3</v>
      </c>
      <c r="F11" s="12">
        <v>15</v>
      </c>
      <c r="G11" s="32" t="s">
        <v>186</v>
      </c>
      <c r="H11" s="7">
        <v>3.1</v>
      </c>
      <c r="I11" s="13"/>
      <c r="J11" s="8">
        <f>IF(L11, 1, 0) + IF(M11, 2, 0) + IF(N11, 4, 0) + IF(O11, 8, 0) + IF(P11, 16, 0)</f>
        <v>0</v>
      </c>
      <c r="K11" s="9" t="b">
        <v>1</v>
      </c>
      <c r="L11" s="9" t="b">
        <v>0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23.481944444444444</v>
      </c>
      <c r="D12" s="16">
        <f>AVERAGE(D9:D11)</f>
        <v>1.3333333333333333</v>
      </c>
      <c r="E12" s="16">
        <f>AVERAGE(E9:E11)</f>
        <v>15.633333333333335</v>
      </c>
      <c r="F12" s="17">
        <f>AVERAGE(F9:F11)</f>
        <v>13.666666666666666</v>
      </c>
      <c r="G12" s="18"/>
      <c r="H12" s="19">
        <f>AVERAGE(H9:H11)</f>
        <v>2.9666666666666668</v>
      </c>
      <c r="I12" s="1"/>
      <c r="J12" s="20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180</v>
      </c>
      <c r="F16" s="23" t="s">
        <v>185</v>
      </c>
      <c r="G16" s="23" t="s">
        <v>184</v>
      </c>
      <c r="H16" s="23" t="s">
        <v>183</v>
      </c>
      <c r="I16" s="23"/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0.95694444444444438</v>
      </c>
      <c r="D17" s="24">
        <v>0.9590277777777777</v>
      </c>
      <c r="E17" s="24">
        <v>0.96597222222222223</v>
      </c>
      <c r="F17" s="24">
        <v>0.98888888888888893</v>
      </c>
      <c r="G17" s="24">
        <v>4.8611111111111112E-2</v>
      </c>
      <c r="H17" s="24">
        <v>0.45277777777777778</v>
      </c>
      <c r="I17" s="24"/>
      <c r="J17" s="24"/>
      <c r="K17" s="24"/>
      <c r="L17" s="24"/>
      <c r="M17" s="24"/>
      <c r="N17" s="24"/>
      <c r="O17" s="24"/>
      <c r="P17" s="24">
        <v>0.45694444444444443</v>
      </c>
    </row>
    <row r="18" spans="2:16" ht="14.15" customHeight="1" x14ac:dyDescent="0.45">
      <c r="B18" s="31" t="s">
        <v>43</v>
      </c>
      <c r="C18" s="23">
        <v>2058</v>
      </c>
      <c r="D18" s="23">
        <v>2059</v>
      </c>
      <c r="E18" s="23">
        <v>2064</v>
      </c>
      <c r="F18" s="23">
        <v>2076</v>
      </c>
      <c r="G18" s="23">
        <v>2116</v>
      </c>
      <c r="H18" s="23">
        <v>2389</v>
      </c>
      <c r="I18" s="23"/>
      <c r="J18" s="23"/>
      <c r="K18" s="23"/>
      <c r="L18" s="23"/>
      <c r="M18" s="23"/>
      <c r="N18" s="23"/>
      <c r="O18" s="23"/>
      <c r="P18" s="23">
        <v>2394</v>
      </c>
    </row>
    <row r="19" spans="2:16" ht="14.15" customHeight="1" thickBot="1" x14ac:dyDescent="0.5">
      <c r="B19" s="11" t="s">
        <v>44</v>
      </c>
      <c r="C19" s="25"/>
      <c r="D19" s="23">
        <v>2063</v>
      </c>
      <c r="E19" s="26">
        <v>2075</v>
      </c>
      <c r="F19" s="23">
        <v>2115</v>
      </c>
      <c r="G19" s="26">
        <v>2388</v>
      </c>
      <c r="H19" s="23">
        <v>2393</v>
      </c>
      <c r="I19" s="26"/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12</v>
      </c>
      <c r="F20" s="29">
        <f t="shared" si="0"/>
        <v>40</v>
      </c>
      <c r="G20" s="29">
        <f t="shared" si="0"/>
        <v>273</v>
      </c>
      <c r="H20" s="29">
        <f t="shared" si="0"/>
        <v>5</v>
      </c>
      <c r="I20" s="29" t="str">
        <f t="shared" si="0"/>
        <v/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179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0.37361111111111112</v>
      </c>
      <c r="D30" s="39"/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>
        <v>5.9027777777777783E-2</v>
      </c>
      <c r="P30" s="42">
        <f>SUM(C30:J30,L30:N30)</f>
        <v>0.39444444444444443</v>
      </c>
    </row>
    <row r="31" spans="2:16" ht="14.15" customHeight="1" x14ac:dyDescent="0.45">
      <c r="B31" s="33" t="s">
        <v>164</v>
      </c>
      <c r="C31" s="43">
        <v>0.39930555555555558</v>
      </c>
      <c r="D31" s="6">
        <v>5.9722222222222225E-2</v>
      </c>
      <c r="E31" s="6"/>
      <c r="F31" s="6"/>
      <c r="G31" s="6"/>
      <c r="H31" s="6"/>
      <c r="I31" s="6"/>
      <c r="J31" s="6">
        <v>2.2916666666666669E-2</v>
      </c>
      <c r="K31" s="6"/>
      <c r="L31" s="6"/>
      <c r="M31" s="6"/>
      <c r="N31" s="6"/>
      <c r="O31" s="44"/>
      <c r="P31" s="42">
        <f>SUM(C31:N31)</f>
        <v>0.48194444444444451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0.39930555555555558</v>
      </c>
      <c r="D34" s="97">
        <f t="shared" ref="D34:M34" si="2">D31-D32-D33</f>
        <v>5.9722222222222225E-2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2.2916666666666669E-2</v>
      </c>
      <c r="K34" s="97">
        <f t="shared" si="2"/>
        <v>0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0.48194444444444451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187</v>
      </c>
      <c r="D36" s="133"/>
      <c r="E36" s="132"/>
      <c r="F36" s="133"/>
      <c r="G36" s="132"/>
      <c r="H36" s="133"/>
      <c r="I36" s="132"/>
      <c r="J36" s="133"/>
      <c r="K36" s="132"/>
      <c r="L36" s="133"/>
      <c r="M36" s="132"/>
      <c r="N36" s="133"/>
      <c r="O36" s="132"/>
      <c r="P36" s="133"/>
    </row>
    <row r="37" spans="2:16" ht="18" customHeight="1" x14ac:dyDescent="0.45">
      <c r="B37" s="145"/>
      <c r="C37" s="134"/>
      <c r="D37" s="134"/>
      <c r="E37" s="132"/>
      <c r="F37" s="133"/>
      <c r="G37" s="135"/>
      <c r="H37" s="134"/>
      <c r="I37" s="134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190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42" t="s">
        <v>189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 t="s">
        <v>182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>
        <v>0.93</v>
      </c>
      <c r="E53" s="100">
        <v>1.1200000000000001</v>
      </c>
      <c r="F53" s="100">
        <v>0.85</v>
      </c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220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-161.6</v>
      </c>
      <c r="D72" s="56">
        <v>-163.6</v>
      </c>
      <c r="E72" s="90" t="s">
        <v>117</v>
      </c>
      <c r="F72" s="56">
        <v>21.1</v>
      </c>
      <c r="G72" s="56">
        <v>18.239999999999998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-163.30000000000001</v>
      </c>
      <c r="D73" s="56">
        <v>-165.1</v>
      </c>
      <c r="E73" s="92" t="s">
        <v>121</v>
      </c>
      <c r="F73" s="57">
        <v>15.6</v>
      </c>
      <c r="G73" s="57">
        <v>15.4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-191</v>
      </c>
      <c r="D74" s="56">
        <v>-191.9</v>
      </c>
      <c r="E74" s="92" t="s">
        <v>126</v>
      </c>
      <c r="F74" s="58">
        <v>15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-104.8</v>
      </c>
      <c r="D75" s="56">
        <v>-110.4</v>
      </c>
      <c r="E75" s="92" t="s">
        <v>131</v>
      </c>
      <c r="F75" s="58">
        <v>25</v>
      </c>
      <c r="G75" s="58">
        <v>25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31</v>
      </c>
      <c r="D76" s="56">
        <v>27.2</v>
      </c>
      <c r="E76" s="92" t="s">
        <v>136</v>
      </c>
      <c r="F76" s="58">
        <v>15</v>
      </c>
      <c r="G76" s="58">
        <v>15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26.6</v>
      </c>
      <c r="D77" s="56">
        <v>23.1</v>
      </c>
      <c r="E77" s="92" t="s">
        <v>141</v>
      </c>
      <c r="F77" s="58">
        <v>245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24.6</v>
      </c>
      <c r="D78" s="56">
        <v>21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23</v>
      </c>
      <c r="D79" s="56">
        <v>19.5</v>
      </c>
      <c r="E79" s="90" t="s">
        <v>151</v>
      </c>
      <c r="F79" s="56">
        <v>21.7</v>
      </c>
      <c r="G79" s="56">
        <v>15.4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1.2300000000000001E-4</v>
      </c>
      <c r="D80" s="60">
        <v>1.16E-4</v>
      </c>
      <c r="E80" s="92" t="s">
        <v>156</v>
      </c>
      <c r="F80" s="57">
        <v>16.2</v>
      </c>
      <c r="G80" s="57">
        <v>17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188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이순창</cp:lastModifiedBy>
  <cp:lastPrinted>2024-03-07T07:35:00Z</cp:lastPrinted>
  <dcterms:created xsi:type="dcterms:W3CDTF">2024-02-29T07:36:25Z</dcterms:created>
  <dcterms:modified xsi:type="dcterms:W3CDTF">2026-05-31T11:29:20Z</dcterms:modified>
</cp:coreProperties>
</file>