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46AA08D6-E2C6-4A0A-9426-C6004002C2E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<sst xmlns="http://schemas.openxmlformats.org/spreadsheetml/2006/main" count="212" uniqueCount="197">
  <si>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</si>
  <si>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</si>
  <si>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</si>
  <si>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</si>
  <si>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</si>
  <si>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</si>
  <si>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</si>
  <si>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</si>
  <si>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</si>
  <si>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</si>
  <si>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</si>
  <si>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</si>
  <si>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</si>
  <si>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</si>
  <si>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</si>
  <si>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</si>
  <si>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</si>
  <si>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</si>
  <si>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</si>
  <si>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</si>
  <si>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</si>
  <si>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</si>
  <si>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</si>
  <si>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</si>
  <si>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</si>
  <si>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</si>
  <si>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</si>
  <si>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</si>
  <si>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</si>
  <si>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</si>
  <si>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</si>
  <si>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</si>
  <si>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</si>
  <si>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</si>
  <si>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</si>
  <si>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</si>
  <si>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</si>
  <si>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</si>
  <si>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</si>
  <si>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</si>
  <si>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</si>
  <si>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</si>
  <si>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</si>
  <si>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</si>
  <si>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</si>
  <si>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</si>
  <si>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</si>
  <si>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</si>
  <si>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</si>
  <si>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</si>
  <si>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</si>
  <si>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</si>
  <si>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</si>
  <si>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</si>
  <si>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</si>
  <si>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</si>
  <si>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</si>
  <si>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</si>
  <si>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</si>
  <si>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</si>
  <si>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</si>
  <si>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</si>
  <si>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</si>
  <si>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</si>
  <si>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</si>
  <si>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</si>
  <si>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</si>
  <si>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</si>
  <si>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</si>
  <si>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</si>
  <si>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</si>
  <si>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</si>
  <si>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</si>
  <si>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</si>
  <si>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</si>
  <si>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</si>
  <si>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</si>
  <si>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</si>
  <si>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</si>
  <si>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</si>
  <si>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</si>
  <si>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</si>
  <si>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</si>
  <si>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</si>
  <si>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</si>
  <si>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</si>
  <si>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</si>
  <si>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</si>
  <si>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</si>
  <si>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</si>
  <si>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</si>
  <si>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</si>
  <si>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</si>
  <si>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</si>
  <si>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</si>
  <si>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</si>
  <si>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</si>
  <si>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</si>
  <si>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</si>
  <si>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</si>
  <si>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</si>
  <si>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</si>
  <si>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</si>
  <si>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</si>
  <si>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</si>
  <si>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</si>
  <si>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</si>
  <si>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</si>
  <si>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</si>
  <si>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</si>
  <si>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</si>
  <si>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</si>
  <si>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</si>
  <si>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</si>
  <si>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</si>
  <si>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</si>
  <si>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</si>
  <si>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</si>
  <si>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</si>
  <si>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</si>
  <si>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</si>
  <si>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</si>
  <si>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</si>
  <si>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</si>
  <si>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</si>
  <si>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</si>
  <si>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</si>
  <si>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</si>
  <si>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</si>
  <si>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</si>
  <si>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</si>
  <si>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</si>
  <si>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</si>
  <si>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</si>
  <si>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</si>
  <si>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</si>
  <si>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</si>
  <si>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</si>
  <si>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</si>
  <si>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</si>
  <si>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</si>
  <si>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</si>
  <si>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</si>
  <si>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</si>
  <si>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</si>
  <si>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</si>
  <si>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</si>
  <si>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</si>
  <si>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</si>
  <si>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</si>
  <si>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</si>
  <si>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</si>
  <si>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</si>
  <si>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</si>
  <si>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</si>
  <si>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</si>
  <si>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</si>
  <si>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</si>
  <si>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</si>
  <si>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</si>
  <si>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</si>
  <si>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</si>
  <si>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</si>
  <si>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</si>
  <si>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</si>
  <si>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</si>
  <si>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</si>
  <si>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</si>
  <si>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</si>
  <si>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</si>
  <si>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</si>
  <si>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</si>
  <si>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</si>
  <si>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</si>
  <si>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</si>
  <si>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</si>
  <si>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</si>
  <si>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</si>
  <si>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</si>
  <si>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</si>
  <si>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</si>
  <si>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ALL</t>
    <phoneticPr fontId="3" type="noConversion"/>
  </si>
  <si>
    <t>1. 월령 40% 이상으로 방풍막 설치</t>
    <phoneticPr fontId="3" type="noConversion"/>
  </si>
  <si>
    <t>LSST</t>
    <phoneticPr fontId="3" type="noConversion"/>
  </si>
  <si>
    <t>BLG</t>
    <phoneticPr fontId="3" type="noConversion"/>
  </si>
  <si>
    <t>KSP</t>
    <phoneticPr fontId="3" type="noConversion"/>
  </si>
  <si>
    <t>N</t>
    <phoneticPr fontId="3" type="noConversion"/>
  </si>
  <si>
    <t>S</t>
    <phoneticPr fontId="3" type="noConversion"/>
  </si>
  <si>
    <t>DIR-KSP</t>
    <phoneticPr fontId="3" type="noConversion"/>
  </si>
  <si>
    <t>20s/27k 25s/23k 40s/23k</t>
    <phoneticPr fontId="3" type="noConversion"/>
  </si>
  <si>
    <t>30s/31k 40s/30k 55s/28k</t>
    <phoneticPr fontId="3" type="noConversion"/>
  </si>
  <si>
    <t>M_034070-034071:M</t>
    <phoneticPr fontId="3" type="noConversion"/>
  </si>
  <si>
    <t>D_034171-034172</t>
    <phoneticPr fontId="3" type="noConversion"/>
  </si>
  <si>
    <t>1. [D_034171-034172] : 타겟 변경 중, 돔셔터 싱크 풀림.</t>
    <phoneticPr fontId="3" type="noConversion"/>
  </si>
  <si>
    <t>DIR-KAMP</t>
    <phoneticPr fontId="3" type="noConversion"/>
  </si>
  <si>
    <t>60s/19k 50s/22k 35s/23k</t>
    <phoneticPr fontId="3" type="noConversion"/>
  </si>
  <si>
    <t>45s/23k 35s/29k 20s/27k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</si>
</sst>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F67" sqref="F67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46062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1.8055555555555557E-2</v>
      </c>
      <c r="D9" s="7">
        <v>1.8</v>
      </c>
      <c r="E9" s="7">
        <v>16.2</v>
      </c>
      <c r="F9" s="7">
        <v>56</v>
      </c>
      <c r="G9" s="34" t="s">
        <v>187</v>
      </c>
      <c r="H9" s="7">
        <v>0.3</v>
      </c>
      <c r="I9" s="34">
        <v>55.9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0.20833333333333334</v>
      </c>
      <c r="D10" s="7">
        <v>1.2</v>
      </c>
      <c r="E10" s="7">
        <v>15.2</v>
      </c>
      <c r="F10" s="7">
        <v>56</v>
      </c>
      <c r="G10" s="113" t="s">
        <v>186</v>
      </c>
      <c r="H10" s="7">
        <v>1.1000000000000001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0.39652777777777781</v>
      </c>
      <c r="D11" s="13">
        <v>1.5</v>
      </c>
      <c r="E11" s="13">
        <v>12.8</v>
      </c>
      <c r="F11" s="13">
        <v>60</v>
      </c>
      <c r="G11" s="113" t="s">
        <v>186</v>
      </c>
      <c r="H11" s="7">
        <v>1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24.378472222222221</v>
      </c>
      <c r="D12" s="17">
        <f>AVERAGE(D9:D11)</f>
        <v>1.5</v>
      </c>
      <c r="E12" s="17">
        <f>AVERAGE(E9:E11)</f>
        <v>14.733333333333334</v>
      </c>
      <c r="F12" s="18">
        <f>AVERAGE(F9:F11)</f>
        <v>57.333333333333336</v>
      </c>
      <c r="G12" s="19"/>
      <c r="H12" s="20">
        <f>AVERAGE(H9:H11)</f>
        <v>0.80000000000000016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183</v>
      </c>
      <c r="G16" s="25" t="s">
        <v>185</v>
      </c>
      <c r="H16" s="25" t="s">
        <v>188</v>
      </c>
      <c r="I16" s="25" t="s">
        <v>194</v>
      </c>
      <c r="J16" s="25" t="s">
        <v>184</v>
      </c>
      <c r="K16" s="25" t="s">
        <v>181</v>
      </c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0.97291666666666676</v>
      </c>
      <c r="D17" s="26">
        <v>0.97430555555555554</v>
      </c>
      <c r="E17" s="26">
        <v>1.8055555555555557E-2</v>
      </c>
      <c r="F17" s="26">
        <v>4.0972222222222222E-2</v>
      </c>
      <c r="G17" s="26">
        <v>6.5277777777777782E-2</v>
      </c>
      <c r="H17" s="26">
        <v>0.14861111111111111</v>
      </c>
      <c r="I17" s="26">
        <v>0.30833333333333335</v>
      </c>
      <c r="J17" s="26">
        <v>0.37222222222222223</v>
      </c>
      <c r="K17" s="26">
        <v>0.40208333333333335</v>
      </c>
      <c r="L17" s="26"/>
      <c r="M17" s="26"/>
      <c r="N17" s="26"/>
      <c r="O17" s="26"/>
      <c r="P17" s="26">
        <v>0.4152777777777778</v>
      </c>
    </row>
    <row r="18" spans="2:16" ht="14.15" customHeight="1" x14ac:dyDescent="0.45">
      <c r="B18" s="33" t="s">
        <v>43</v>
      </c>
      <c r="C18" s="25">
        <v>33973</v>
      </c>
      <c r="D18" s="25">
        <v>33974</v>
      </c>
      <c r="E18" s="25">
        <v>33985</v>
      </c>
      <c r="F18" s="25">
        <v>34000</v>
      </c>
      <c r="G18" s="25">
        <v>34016</v>
      </c>
      <c r="H18" s="25">
        <v>34072</v>
      </c>
      <c r="I18" s="25">
        <v>34179</v>
      </c>
      <c r="J18" s="25">
        <v>34222</v>
      </c>
      <c r="K18" s="25">
        <v>34239</v>
      </c>
      <c r="L18" s="25"/>
      <c r="M18" s="25"/>
      <c r="N18" s="25"/>
      <c r="O18" s="25"/>
      <c r="P18" s="25">
        <v>34250</v>
      </c>
    </row>
    <row r="19" spans="2:16" ht="14.15" customHeight="1" thickBot="1" x14ac:dyDescent="0.5">
      <c r="B19" s="12" t="s">
        <v>44</v>
      </c>
      <c r="C19" s="27"/>
      <c r="D19" s="25">
        <v>33984</v>
      </c>
      <c r="E19" s="28">
        <v>33999</v>
      </c>
      <c r="F19" s="28">
        <v>34015</v>
      </c>
      <c r="G19" s="28">
        <v>34071</v>
      </c>
      <c r="H19" s="28">
        <v>34178</v>
      </c>
      <c r="I19" s="28">
        <v>34221</v>
      </c>
      <c r="J19" s="28">
        <v>34238</v>
      </c>
      <c r="K19" s="28">
        <v>34249</v>
      </c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15</v>
      </c>
      <c r="F20" s="31">
        <f t="shared" si="0"/>
        <v>16</v>
      </c>
      <c r="G20" s="31">
        <f t="shared" si="0"/>
        <v>56</v>
      </c>
      <c r="H20" s="31">
        <f t="shared" si="0"/>
        <v>107</v>
      </c>
      <c r="I20" s="31">
        <f t="shared" si="0"/>
        <v>43</v>
      </c>
      <c r="J20" s="31">
        <f t="shared" ref="J20:O20" si="1">IF(ISNUMBER(J18),J19-J18+1,"")</f>
        <v>17</v>
      </c>
      <c r="K20" s="31">
        <f t="shared" si="1"/>
        <v>11</v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>
        <v>4.1666666666666666E-3</v>
      </c>
      <c r="D23" s="115">
        <v>6.2499999999999995E-3</v>
      </c>
      <c r="E23" s="112" t="s">
        <v>172</v>
      </c>
      <c r="F23" s="133" t="s">
        <v>189</v>
      </c>
      <c r="G23" s="134"/>
      <c r="H23" s="134"/>
      <c r="I23" s="135"/>
      <c r="J23" s="115">
        <v>0.40208333333333335</v>
      </c>
      <c r="K23" s="115">
        <v>0.40486111111111112</v>
      </c>
      <c r="L23" s="112" t="s">
        <v>173</v>
      </c>
      <c r="M23" s="130" t="s">
        <v>195</v>
      </c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>
        <v>7.6388888888888886E-3</v>
      </c>
      <c r="D25" s="115">
        <v>1.0416666666666666E-2</v>
      </c>
      <c r="E25" s="112" t="s">
        <v>180</v>
      </c>
      <c r="F25" s="133" t="s">
        <v>190</v>
      </c>
      <c r="G25" s="134"/>
      <c r="H25" s="134"/>
      <c r="I25" s="135"/>
      <c r="J25" s="115">
        <v>0.40625</v>
      </c>
      <c r="K25" s="115">
        <v>0.40902777777777777</v>
      </c>
      <c r="L25" s="112" t="s">
        <v>174</v>
      </c>
      <c r="M25" s="130" t="s">
        <v>196</v>
      </c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/>
      <c r="D30" s="41">
        <v>8.3333333333333329E-2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>
        <v>0.22291666666666665</v>
      </c>
      <c r="O30" s="43"/>
      <c r="P30" s="44">
        <f>SUM(C30:J30,L30:N30)</f>
        <v>0.32708333333333328</v>
      </c>
    </row>
    <row r="31" spans="2:16" ht="14.15" customHeight="1" x14ac:dyDescent="0.45">
      <c r="B31" s="35" t="s">
        <v>164</v>
      </c>
      <c r="C31" s="45">
        <v>2.4305555555555556E-2</v>
      </c>
      <c r="D31" s="6">
        <v>0.24305555555555555</v>
      </c>
      <c r="E31" s="6">
        <v>6.3888888888888884E-2</v>
      </c>
      <c r="F31" s="6"/>
      <c r="G31" s="6"/>
      <c r="H31" s="6"/>
      <c r="I31" s="6"/>
      <c r="J31" s="6">
        <v>2.4305555555555556E-2</v>
      </c>
      <c r="K31" s="6">
        <v>2.2916666666666669E-2</v>
      </c>
      <c r="L31" s="6"/>
      <c r="M31" s="6"/>
      <c r="N31" s="6"/>
      <c r="O31" s="46"/>
      <c r="P31" s="44">
        <f>SUM(C31:N31)</f>
        <v>0.37847222222222221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2.4305555555555556E-2</v>
      </c>
      <c r="D34" s="107">
        <f t="shared" ref="D34:M34" si="2">D31-D32-D33</f>
        <v>0.24305555555555555</v>
      </c>
      <c r="E34" s="107">
        <f t="shared" si="2"/>
        <v>6.3888888888888884E-2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2.4305555555555556E-2</v>
      </c>
      <c r="K34" s="107">
        <f t="shared" si="2"/>
        <v>2.2916666666666669E-2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0.37847222222222221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191</v>
      </c>
      <c r="D36" s="145"/>
      <c r="E36" s="144" t="s">
        <v>192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193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1.26</v>
      </c>
      <c r="E53" s="110">
        <v>0.59</v>
      </c>
      <c r="F53" s="110">
        <v>1.07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/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-160.5</v>
      </c>
      <c r="D72" s="58">
        <v>-163</v>
      </c>
      <c r="E72" s="98" t="s">
        <v>117</v>
      </c>
      <c r="F72" s="58">
        <v>21.6</v>
      </c>
      <c r="G72" s="58">
        <v>19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-162.80000000000001</v>
      </c>
      <c r="D73" s="58">
        <v>-164.8</v>
      </c>
      <c r="E73" s="100" t="s">
        <v>121</v>
      </c>
      <c r="F73" s="59">
        <v>26.7</v>
      </c>
      <c r="G73" s="59">
        <v>28.9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</v>
      </c>
      <c r="D74" s="58">
        <v>-191.8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-102.2</v>
      </c>
      <c r="D75" s="58">
        <v>-109.6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31.5</v>
      </c>
      <c r="D76" s="58">
        <v>28.1</v>
      </c>
      <c r="E76" s="100" t="s">
        <v>136</v>
      </c>
      <c r="F76" s="60">
        <v>15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27.1</v>
      </c>
      <c r="D77" s="58">
        <v>24.2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25.1</v>
      </c>
      <c r="D78" s="58">
        <v>22.2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23.5</v>
      </c>
      <c r="D79" s="58">
        <v>20.7</v>
      </c>
      <c r="E79" s="98" t="s">
        <v>151</v>
      </c>
      <c r="F79" s="58">
        <v>22.6</v>
      </c>
      <c r="G79" s="58">
        <v>16.100000000000001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1.07E-4</v>
      </c>
      <c r="D80" s="62">
        <v>9.8599999999999998E-5</v>
      </c>
      <c r="E80" s="100" t="s">
        <v>156</v>
      </c>
      <c r="F80" s="59">
        <v>42.7</v>
      </c>
      <c r="G80" s="59">
        <v>61.2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2026-02-09T10:02:17Z</dcterms:modified>
</cp:coreProperties>
</file>