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E4A6C549-DBFB-4D69-8C3C-86FB7F0A3DB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<sst xmlns="http://schemas.openxmlformats.org/spreadsheetml/2006/main" count="210" uniqueCount="195">
  <si>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</si>
  <si>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</si>
  <si>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</si>
  <si>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</si>
  <si>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</si>
  <si>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</si>
  <si>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</si>
  <si>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</si>
  <si>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</si>
  <si>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</si>
  <si>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</si>
  <si>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</si>
  <si>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</si>
  <si>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</si>
  <si>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</si>
  <si>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</si>
  <si>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</si>
  <si>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</si>
  <si>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</si>
  <si>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</si>
  <si>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</si>
  <si>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</si>
  <si>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</si>
  <si>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</si>
  <si>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</si>
  <si>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</si>
  <si>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</si>
  <si>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</si>
  <si>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</si>
  <si>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</si>
  <si>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</si>
  <si>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</si>
  <si>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</si>
  <si>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</si>
  <si>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</si>
  <si>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</si>
  <si>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</si>
  <si>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</si>
  <si>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</si>
  <si>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</si>
  <si>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</si>
  <si>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</si>
  <si>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</si>
  <si>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</si>
  <si>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</si>
  <si>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</si>
  <si>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</si>
  <si>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</si>
  <si>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</si>
  <si>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</si>
  <si>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</si>
  <si>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</si>
  <si>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</si>
  <si>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</si>
  <si>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</si>
  <si>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</si>
  <si>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</si>
  <si>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</si>
  <si>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</si>
  <si>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</si>
  <si>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</si>
  <si>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</si>
  <si>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</si>
  <si>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</si>
  <si>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</si>
  <si>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</si>
  <si>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</si>
  <si>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</si>
  <si>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</si>
  <si>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</si>
  <si>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</si>
  <si>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</si>
  <si>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</si>
  <si>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</si>
  <si>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</si>
  <si>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</si>
  <si>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</si>
  <si>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</si>
  <si>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</si>
  <si>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</si>
  <si>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</si>
  <si>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</si>
  <si>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</si>
  <si>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</si>
  <si>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</si>
  <si>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</si>
  <si>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</si>
  <si>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</si>
  <si>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</si>
  <si>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</si>
  <si>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</si>
  <si>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</si>
  <si>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</si>
  <si>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</si>
  <si>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</si>
  <si>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</si>
  <si>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</si>
  <si>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</si>
  <si>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</si>
  <si>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</si>
  <si>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</si>
  <si>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</si>
  <si>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</si>
  <si>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</si>
  <si>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</si>
  <si>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</si>
  <si>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</si>
  <si>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</si>
  <si>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</si>
  <si>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</si>
  <si>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</si>
  <si>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</si>
  <si>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</si>
  <si>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</si>
  <si>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</si>
  <si>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</si>
  <si>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</si>
  <si>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</si>
  <si>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</si>
  <si>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</si>
  <si>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</si>
  <si>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</si>
  <si>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</si>
  <si>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</si>
  <si>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</si>
  <si>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</si>
  <si>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</si>
  <si>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</si>
  <si>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</si>
  <si>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</si>
  <si>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</si>
  <si>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</si>
  <si>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</si>
  <si>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</si>
  <si>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</si>
  <si>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</si>
  <si>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</si>
  <si>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</si>
  <si>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</si>
  <si>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</si>
  <si>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</si>
  <si>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</si>
  <si>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</si>
  <si>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</si>
  <si>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</si>
  <si>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</si>
  <si>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</si>
  <si>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</si>
  <si>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</si>
  <si>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</si>
  <si>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</si>
  <si>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</si>
  <si>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</si>
  <si>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</si>
  <si>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</si>
  <si>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</si>
  <si>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</si>
  <si>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</si>
  <si>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</si>
  <si>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</si>
  <si>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</si>
  <si>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</si>
  <si>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</si>
  <si>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</si>
  <si>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</si>
  <si>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</si>
  <si>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</si>
  <si>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</si>
  <si>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</si>
  <si>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</si>
  <si>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</si>
  <si>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</si>
  <si>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</si>
  <si>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</si>
  <si>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</si>
  <si>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</si>
  <si>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</si>
  <si>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</si>
  <si>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</si>
  <si>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</si>
  <si>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</si>
  <si>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ALL</t>
    <phoneticPr fontId="3" type="noConversion"/>
  </si>
  <si>
    <t>1. 월령 40% 이상으로 방풍막 설치</t>
    <phoneticPr fontId="3" type="noConversion"/>
  </si>
  <si>
    <t>LSST</t>
    <phoneticPr fontId="3" type="noConversion"/>
  </si>
  <si>
    <t>BLG</t>
    <phoneticPr fontId="3" type="noConversion"/>
  </si>
  <si>
    <t>S</t>
    <phoneticPr fontId="3" type="noConversion"/>
  </si>
  <si>
    <t>DIR-KSP</t>
    <phoneticPr fontId="3" type="noConversion"/>
  </si>
  <si>
    <t>DIR_KAMP</t>
    <phoneticPr fontId="3" type="noConversion"/>
  </si>
  <si>
    <t>SW</t>
    <phoneticPr fontId="3" type="noConversion"/>
  </si>
  <si>
    <t>D_033442</t>
    <phoneticPr fontId="3" type="noConversion"/>
  </si>
  <si>
    <t>40s/24k 55s/21k</t>
    <phoneticPr fontId="3" type="noConversion"/>
  </si>
  <si>
    <t>40s/31k 50s/27k</t>
    <phoneticPr fontId="3" type="noConversion"/>
  </si>
  <si>
    <t>M_033508-033509:K</t>
    <phoneticPr fontId="3" type="noConversion"/>
  </si>
  <si>
    <t>L_033654</t>
    <phoneticPr fontId="3" type="noConversion"/>
  </si>
  <si>
    <t>M_033682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</si>
</sst>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81" sqref="D81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46060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1.9444444444444445E-2</v>
      </c>
      <c r="D9" s="7">
        <v>1.3</v>
      </c>
      <c r="E9" s="7">
        <v>18.100000000000001</v>
      </c>
      <c r="F9" s="7">
        <v>36</v>
      </c>
      <c r="G9" s="34" t="s">
        <v>188</v>
      </c>
      <c r="H9" s="7">
        <v>0.2</v>
      </c>
      <c r="I9" s="34">
        <v>75.8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0.20833333333333334</v>
      </c>
      <c r="D10" s="7">
        <v>1</v>
      </c>
      <c r="E10" s="7">
        <v>18.3</v>
      </c>
      <c r="F10" s="7">
        <v>26</v>
      </c>
      <c r="G10" s="113" t="s">
        <v>185</v>
      </c>
      <c r="H10" s="7">
        <v>4.4000000000000004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0.39374999999999999</v>
      </c>
      <c r="D11" s="13">
        <v>1.3</v>
      </c>
      <c r="E11" s="13">
        <v>17.8</v>
      </c>
      <c r="F11" s="13">
        <v>33</v>
      </c>
      <c r="G11" s="113" t="s">
        <v>185</v>
      </c>
      <c r="H11" s="7">
        <v>1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24.374305555555555</v>
      </c>
      <c r="D12" s="17">
        <f>AVERAGE(D9:D11)</f>
        <v>1.2</v>
      </c>
      <c r="E12" s="17">
        <f>AVERAGE(E9:E11)</f>
        <v>18.066666666666666</v>
      </c>
      <c r="F12" s="18">
        <f>AVERAGE(F9:F11)</f>
        <v>31.666666666666668</v>
      </c>
      <c r="G12" s="19"/>
      <c r="H12" s="20">
        <f>AVERAGE(H9:H11)</f>
        <v>1.8666666666666669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183</v>
      </c>
      <c r="G16" s="25" t="s">
        <v>186</v>
      </c>
      <c r="H16" s="25" t="s">
        <v>187</v>
      </c>
      <c r="I16" s="25" t="s">
        <v>184</v>
      </c>
      <c r="J16" s="25" t="s">
        <v>181</v>
      </c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0.97222222222222221</v>
      </c>
      <c r="D17" s="26">
        <v>0.97361111111111109</v>
      </c>
      <c r="E17" s="26">
        <v>1.9444444444444445E-2</v>
      </c>
      <c r="F17" s="26">
        <v>4.3750000000000004E-2</v>
      </c>
      <c r="G17" s="26">
        <v>6.6666666666666666E-2</v>
      </c>
      <c r="H17" s="26">
        <v>0.30555555555555552</v>
      </c>
      <c r="I17" s="26">
        <v>0.37013888888888885</v>
      </c>
      <c r="J17" s="26">
        <v>0.39861111111111108</v>
      </c>
      <c r="K17" s="26"/>
      <c r="L17" s="26"/>
      <c r="M17" s="26"/>
      <c r="N17" s="26"/>
      <c r="O17" s="26"/>
      <c r="P17" s="26">
        <v>0.40416666666666662</v>
      </c>
    </row>
    <row r="18" spans="2:16" ht="14.15" customHeight="1" x14ac:dyDescent="0.45">
      <c r="B18" s="33" t="s">
        <v>43</v>
      </c>
      <c r="C18" s="25">
        <v>33436</v>
      </c>
      <c r="D18" s="25">
        <v>33437</v>
      </c>
      <c r="E18" s="25">
        <v>33447</v>
      </c>
      <c r="F18" s="25">
        <v>33463</v>
      </c>
      <c r="G18" s="25">
        <v>33478</v>
      </c>
      <c r="H18" s="25">
        <v>33638</v>
      </c>
      <c r="I18" s="25">
        <v>33682</v>
      </c>
      <c r="J18" s="25">
        <v>33698</v>
      </c>
      <c r="K18" s="25"/>
      <c r="L18" s="25"/>
      <c r="M18" s="25"/>
      <c r="N18" s="25"/>
      <c r="O18" s="25"/>
      <c r="P18" s="25">
        <v>33704</v>
      </c>
    </row>
    <row r="19" spans="2:16" ht="14.15" customHeight="1" thickBot="1" x14ac:dyDescent="0.5">
      <c r="B19" s="12" t="s">
        <v>44</v>
      </c>
      <c r="C19" s="27"/>
      <c r="D19" s="25">
        <v>33446</v>
      </c>
      <c r="E19" s="28">
        <v>33462</v>
      </c>
      <c r="F19" s="28">
        <v>33477</v>
      </c>
      <c r="G19" s="28">
        <v>33637</v>
      </c>
      <c r="H19" s="28">
        <v>33681</v>
      </c>
      <c r="I19" s="28">
        <v>33697</v>
      </c>
      <c r="J19" s="28">
        <v>33703</v>
      </c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10</v>
      </c>
      <c r="E20" s="31">
        <f t="shared" si="0"/>
        <v>16</v>
      </c>
      <c r="F20" s="31">
        <f t="shared" si="0"/>
        <v>15</v>
      </c>
      <c r="G20" s="31">
        <f t="shared" si="0"/>
        <v>160</v>
      </c>
      <c r="H20" s="31">
        <f t="shared" si="0"/>
        <v>44</v>
      </c>
      <c r="I20" s="31">
        <f t="shared" si="0"/>
        <v>16</v>
      </c>
      <c r="J20" s="31">
        <f t="shared" ref="J20:O20" si="1">IF(ISNUMBER(J18),J19-J18+1,"")</f>
        <v>6</v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>
        <v>7.6388888888888886E-3</v>
      </c>
      <c r="D23" s="115">
        <v>9.0277777777777787E-3</v>
      </c>
      <c r="E23" s="112" t="s">
        <v>172</v>
      </c>
      <c r="F23" s="133" t="s">
        <v>190</v>
      </c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>
        <v>1.0416666666666666E-2</v>
      </c>
      <c r="D25" s="115">
        <v>1.1805555555555555E-2</v>
      </c>
      <c r="E25" s="112" t="s">
        <v>180</v>
      </c>
      <c r="F25" s="133" t="s">
        <v>191</v>
      </c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/>
      <c r="D30" s="41"/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>
        <v>0.3034722222222222</v>
      </c>
      <c r="O30" s="43"/>
      <c r="P30" s="44">
        <f>SUM(C30:J30,L30:N30)</f>
        <v>0.32430555555555551</v>
      </c>
    </row>
    <row r="31" spans="2:16" ht="14.15" customHeight="1" x14ac:dyDescent="0.45">
      <c r="B31" s="35" t="s">
        <v>164</v>
      </c>
      <c r="C31" s="45">
        <v>2.361111111111111E-2</v>
      </c>
      <c r="D31" s="6">
        <v>0.2388888888888889</v>
      </c>
      <c r="E31" s="6">
        <v>6.458333333333334E-2</v>
      </c>
      <c r="F31" s="6"/>
      <c r="G31" s="6"/>
      <c r="H31" s="6"/>
      <c r="I31" s="6"/>
      <c r="J31" s="6">
        <v>2.2916666666666669E-2</v>
      </c>
      <c r="K31" s="6">
        <v>2.4305555555555556E-2</v>
      </c>
      <c r="L31" s="6"/>
      <c r="M31" s="6"/>
      <c r="N31" s="6"/>
      <c r="O31" s="46"/>
      <c r="P31" s="44">
        <f>SUM(C31:N31)</f>
        <v>0.37430555555555556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2.361111111111111E-2</v>
      </c>
      <c r="D34" s="107">
        <f t="shared" ref="D34:M34" si="2">D31-D32-D33</f>
        <v>0.2388888888888889</v>
      </c>
      <c r="E34" s="107">
        <f t="shared" si="2"/>
        <v>6.458333333333334E-2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2.2916666666666669E-2</v>
      </c>
      <c r="K34" s="107">
        <f t="shared" si="2"/>
        <v>2.4305555555555556E-2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0.37430555555555556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189</v>
      </c>
      <c r="D36" s="145"/>
      <c r="E36" s="144" t="s">
        <v>192</v>
      </c>
      <c r="F36" s="145"/>
      <c r="G36" s="144" t="s">
        <v>193</v>
      </c>
      <c r="H36" s="145"/>
      <c r="I36" s="144" t="s">
        <v>194</v>
      </c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0.77</v>
      </c>
      <c r="E53" s="110">
        <v>0.77</v>
      </c>
      <c r="F53" s="110">
        <v>1.32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/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-160.69999999999999</v>
      </c>
      <c r="D72" s="58">
        <v>-162.4</v>
      </c>
      <c r="E72" s="98" t="s">
        <v>117</v>
      </c>
      <c r="F72" s="58">
        <v>22</v>
      </c>
      <c r="G72" s="58">
        <v>19.399999999999999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-162.80000000000001</v>
      </c>
      <c r="D73" s="58">
        <v>-164.4</v>
      </c>
      <c r="E73" s="100" t="s">
        <v>121</v>
      </c>
      <c r="F73" s="59">
        <v>34.5</v>
      </c>
      <c r="G73" s="59">
        <v>39.9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-190.7</v>
      </c>
      <c r="D74" s="58">
        <v>-191.3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-103.1</v>
      </c>
      <c r="D75" s="58">
        <v>-108.1</v>
      </c>
      <c r="E75" s="100" t="s">
        <v>131</v>
      </c>
      <c r="F75" s="60">
        <v>30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31.7</v>
      </c>
      <c r="D76" s="58">
        <v>29</v>
      </c>
      <c r="E76" s="100" t="s">
        <v>136</v>
      </c>
      <c r="F76" s="60">
        <v>20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27.3</v>
      </c>
      <c r="D77" s="58">
        <v>24.6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25.3</v>
      </c>
      <c r="D78" s="58">
        <v>22.6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23.6</v>
      </c>
      <c r="D79" s="58">
        <v>21</v>
      </c>
      <c r="E79" s="98" t="s">
        <v>151</v>
      </c>
      <c r="F79" s="58">
        <v>22.4</v>
      </c>
      <c r="G79" s="58">
        <v>18.7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9.6700000000000006E-5</v>
      </c>
      <c r="D80" s="62">
        <v>1.03E-4</v>
      </c>
      <c r="E80" s="100" t="s">
        <v>156</v>
      </c>
      <c r="F80" s="59">
        <v>31.9</v>
      </c>
      <c r="G80" s="59">
        <v>37.6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2026-02-07T09:47:31Z</dcterms:modified>
</cp:coreProperties>
</file>