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A88E9F99-C7C4-4281-9D70-DE0B5562A43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<sst xmlns="http://schemas.openxmlformats.org/spreadsheetml/2006/main" count="211" uniqueCount="195">
  <si>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</si>
  <si>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</si>
  <si>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</si>
  <si>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</si>
  <si>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</si>
  <si>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</si>
  <si>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</si>
  <si>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</si>
  <si>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</si>
  <si>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</si>
  <si>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</si>
  <si>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</si>
  <si>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</si>
  <si>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</si>
  <si>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</si>
  <si>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</si>
  <si>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</si>
  <si>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</si>
  <si>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</si>
  <si>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</si>
  <si>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</si>
  <si>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</si>
  <si>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</si>
  <si>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</si>
  <si>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</si>
  <si>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</si>
  <si>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</si>
  <si>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</si>
  <si>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</si>
  <si>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</si>
  <si>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</si>
  <si>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</si>
  <si>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</si>
  <si>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</si>
  <si>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</si>
  <si>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</si>
  <si>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</si>
  <si>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</si>
  <si>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</si>
  <si>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</si>
  <si>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</si>
  <si>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</si>
  <si>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</si>
  <si>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</si>
  <si>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</si>
  <si>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</si>
  <si>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</si>
  <si>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</si>
  <si>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</si>
  <si>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</si>
  <si>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</si>
  <si>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</si>
  <si>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</si>
  <si>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</si>
  <si>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</si>
  <si>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</si>
  <si>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</si>
  <si>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</si>
  <si>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</si>
  <si>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</si>
  <si>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</si>
  <si>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</si>
  <si>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</si>
  <si>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</si>
  <si>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</si>
  <si>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</si>
  <si>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</si>
  <si>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</si>
  <si>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</si>
  <si>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</si>
  <si>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</si>
  <si>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</si>
  <si>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</si>
  <si>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</si>
  <si>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</si>
  <si>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</si>
  <si>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</si>
  <si>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</si>
  <si>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</si>
  <si>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</si>
  <si>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</si>
  <si>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</si>
  <si>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</si>
  <si>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</si>
  <si>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</si>
  <si>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</si>
  <si>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</si>
  <si>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</si>
  <si>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</si>
  <si>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</si>
  <si>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</si>
  <si>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</si>
  <si>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</si>
  <si>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</si>
  <si>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</si>
  <si>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</si>
  <si>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</si>
  <si>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</si>
  <si>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</si>
  <si>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</si>
  <si>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</si>
  <si>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</si>
  <si>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</si>
  <si>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</si>
  <si>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</si>
  <si>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</si>
  <si>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</si>
  <si>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</si>
  <si>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</si>
  <si>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</si>
  <si>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</si>
  <si>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</si>
  <si>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</si>
  <si>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</si>
  <si>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</si>
  <si>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</si>
  <si>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</si>
  <si>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</si>
  <si>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</si>
  <si>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</si>
  <si>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</si>
  <si>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</si>
  <si>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</si>
  <si>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</si>
  <si>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</si>
  <si>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</si>
  <si>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</si>
  <si>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</si>
  <si>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</si>
  <si>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</si>
  <si>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</si>
  <si>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</si>
  <si>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</si>
  <si>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</si>
  <si>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</si>
  <si>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</si>
  <si>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</si>
  <si>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</si>
  <si>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</si>
  <si>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</si>
  <si>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</si>
  <si>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</si>
  <si>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</si>
  <si>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</si>
  <si>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</si>
  <si>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</si>
  <si>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</si>
  <si>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</si>
  <si>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</si>
  <si>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</si>
  <si>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</si>
  <si>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</si>
  <si>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</si>
  <si>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</si>
  <si>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</si>
  <si>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</si>
  <si>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</si>
  <si>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</si>
  <si>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</si>
  <si>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</si>
  <si>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</si>
  <si>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</si>
  <si>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</si>
  <si>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</si>
  <si>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</si>
  <si>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</si>
  <si>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</si>
  <si>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</si>
  <si>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</si>
  <si>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</si>
  <si>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</si>
  <si>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</si>
  <si>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</si>
  <si>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</si>
  <si>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</si>
  <si>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</si>
  <si>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</si>
  <si>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</si>
  <si>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</si>
  <si>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</si>
  <si>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</si>
  <si>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</si>
  <si>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KSP</t>
    <phoneticPr fontId="3" type="noConversion"/>
  </si>
  <si>
    <t>허정환</t>
    <phoneticPr fontId="3" type="noConversion"/>
  </si>
  <si>
    <t>NW</t>
    <phoneticPr fontId="3" type="noConversion"/>
  </si>
  <si>
    <t>N</t>
    <phoneticPr fontId="3" type="noConversion"/>
  </si>
  <si>
    <t>ALL</t>
    <phoneticPr fontId="3" type="noConversion"/>
  </si>
  <si>
    <t>DIR-KAMP</t>
    <phoneticPr fontId="3" type="noConversion"/>
  </si>
  <si>
    <t>DIR-KSP</t>
    <phoneticPr fontId="3" type="noConversion"/>
  </si>
  <si>
    <t>1. 월령 40% 이상으로 방풍막 설치</t>
    <phoneticPr fontId="3" type="noConversion"/>
  </si>
  <si>
    <t>25s/25k 35s/21k 55s/20k</t>
    <phoneticPr fontId="3" type="noConversion"/>
  </si>
  <si>
    <t>40s/28k 50s/23k 60s/20k</t>
    <phoneticPr fontId="3" type="noConversion"/>
  </si>
  <si>
    <t>E_030293-030294</t>
    <phoneticPr fontId="3" type="noConversion"/>
  </si>
  <si>
    <t>1. [E_030293-030294] : 돔셔터의 auto sync 오류로 인해, 돔의 일부에 가려져서 관측됨.</t>
    <phoneticPr fontId="3" type="noConversion"/>
  </si>
  <si>
    <t>2. 관측 후반부(morning TMT 무렵) 영상들이 구름의 영향을 받음.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</si>
</sst>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B85" sqref="B85:P8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46047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100</v>
      </c>
      <c r="M3" s="166"/>
      <c r="N3" s="65" t="s">
        <v>3</v>
      </c>
      <c r="O3" s="166">
        <f>(P31-P33)/P31*100</f>
        <v>100</v>
      </c>
      <c r="P3" s="166"/>
    </row>
    <row r="4" spans="2:16" ht="14.25" customHeight="1" x14ac:dyDescent="0.45">
      <c r="B4" s="33" t="s">
        <v>4</v>
      </c>
      <c r="C4" s="2" t="s">
        <v>183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2.6388888888888889E-2</v>
      </c>
      <c r="D9" s="8">
        <v>1.8</v>
      </c>
      <c r="E9" s="8">
        <v>16.5</v>
      </c>
      <c r="F9" s="8">
        <v>50</v>
      </c>
      <c r="G9" s="35" t="s">
        <v>184</v>
      </c>
      <c r="H9" s="8">
        <v>0.2</v>
      </c>
      <c r="I9" s="35">
        <v>41.8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0.20416666666666669</v>
      </c>
      <c r="D10" s="8">
        <v>1.8</v>
      </c>
      <c r="E10" s="8">
        <v>14.1</v>
      </c>
      <c r="F10" s="8">
        <v>66</v>
      </c>
      <c r="G10" s="114" t="s">
        <v>184</v>
      </c>
      <c r="H10" s="8">
        <v>1.5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0.37777777777777777</v>
      </c>
      <c r="D11" s="14">
        <v>1.6</v>
      </c>
      <c r="E11" s="14">
        <v>15.2</v>
      </c>
      <c r="F11" s="14">
        <v>58</v>
      </c>
      <c r="G11" s="114" t="s">
        <v>185</v>
      </c>
      <c r="H11" s="8">
        <v>2.2000000000000002</v>
      </c>
      <c r="I11" s="15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24.351388888888888</v>
      </c>
      <c r="D12" s="18">
        <f>AVERAGE(D9:D11)</f>
        <v>1.7333333333333334</v>
      </c>
      <c r="E12" s="18">
        <f>AVERAGE(E9:E11)</f>
        <v>15.266666666666666</v>
      </c>
      <c r="F12" s="19">
        <f>AVERAGE(F9:F11)</f>
        <v>58</v>
      </c>
      <c r="G12" s="20"/>
      <c r="H12" s="21">
        <f>AVERAGE(H9:H11)</f>
        <v>1.3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182</v>
      </c>
      <c r="G16" s="26" t="s">
        <v>188</v>
      </c>
      <c r="H16" s="26" t="s">
        <v>187</v>
      </c>
      <c r="I16" s="26" t="s">
        <v>177</v>
      </c>
      <c r="J16" s="26" t="s">
        <v>186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0.96458333333333324</v>
      </c>
      <c r="D17" s="27">
        <v>0.97430555555555554</v>
      </c>
      <c r="E17" s="27">
        <v>2.6388888888888889E-2</v>
      </c>
      <c r="F17" s="27">
        <v>5.1388888888888894E-2</v>
      </c>
      <c r="G17" s="27">
        <v>0.13680555555555554</v>
      </c>
      <c r="H17" s="27">
        <v>0.2951388888888889</v>
      </c>
      <c r="I17" s="27">
        <v>0.36041666666666666</v>
      </c>
      <c r="J17" s="27">
        <v>0.38055555555555554</v>
      </c>
      <c r="K17" s="27"/>
      <c r="L17" s="27"/>
      <c r="M17" s="27"/>
      <c r="N17" s="27"/>
      <c r="O17" s="27"/>
      <c r="P17" s="27">
        <v>0.38819444444444445</v>
      </c>
    </row>
    <row r="18" spans="2:16" ht="14.15" customHeight="1" x14ac:dyDescent="0.45">
      <c r="B18" s="34" t="s">
        <v>43</v>
      </c>
      <c r="C18" s="26">
        <v>30201</v>
      </c>
      <c r="D18" s="26">
        <v>30202</v>
      </c>
      <c r="E18" s="26">
        <v>30213</v>
      </c>
      <c r="F18" s="26">
        <v>30229</v>
      </c>
      <c r="G18" s="26">
        <v>30288</v>
      </c>
      <c r="H18" s="26">
        <v>30395</v>
      </c>
      <c r="I18" s="26">
        <v>30440</v>
      </c>
      <c r="J18" s="26">
        <v>30452</v>
      </c>
      <c r="K18" s="26"/>
      <c r="L18" s="26"/>
      <c r="M18" s="26"/>
      <c r="N18" s="26"/>
      <c r="O18" s="26"/>
      <c r="P18" s="26">
        <v>30460</v>
      </c>
    </row>
    <row r="19" spans="2:16" ht="14.15" customHeight="1" thickBot="1" x14ac:dyDescent="0.5">
      <c r="B19" s="13" t="s">
        <v>44</v>
      </c>
      <c r="C19" s="28"/>
      <c r="D19" s="26">
        <v>30212</v>
      </c>
      <c r="E19" s="29">
        <v>30228</v>
      </c>
      <c r="F19" s="29">
        <v>30287</v>
      </c>
      <c r="G19" s="29">
        <v>30394</v>
      </c>
      <c r="H19" s="29">
        <v>30439</v>
      </c>
      <c r="I19" s="29">
        <v>30451</v>
      </c>
      <c r="J19" s="29">
        <v>30459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16</v>
      </c>
      <c r="F20" s="32">
        <f t="shared" si="0"/>
        <v>59</v>
      </c>
      <c r="G20" s="32">
        <f t="shared" si="0"/>
        <v>107</v>
      </c>
      <c r="H20" s="32">
        <f t="shared" si="0"/>
        <v>45</v>
      </c>
      <c r="I20" s="32">
        <f t="shared" si="0"/>
        <v>12</v>
      </c>
      <c r="J20" s="32">
        <f t="shared" ref="J20:O20" si="1">IF(ISNUMBER(J18),J19-J18+1,"")</f>
        <v>8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/>
      <c r="D23" s="116"/>
      <c r="E23" s="113" t="s">
        <v>172</v>
      </c>
      <c r="F23" s="158"/>
      <c r="G23" s="159"/>
      <c r="H23" s="159"/>
      <c r="I23" s="160"/>
      <c r="J23" s="116"/>
      <c r="K23" s="116"/>
      <c r="L23" s="113" t="s">
        <v>173</v>
      </c>
      <c r="M23" s="174"/>
      <c r="N23" s="174"/>
      <c r="O23" s="174"/>
      <c r="P23" s="174"/>
    </row>
    <row r="24" spans="2:16" ht="13.5" customHeight="1" x14ac:dyDescent="0.45">
      <c r="B24" s="175"/>
      <c r="C24" s="116">
        <v>1.1111111111111112E-2</v>
      </c>
      <c r="D24" s="116">
        <v>1.3888888888888888E-2</v>
      </c>
      <c r="E24" s="113" t="s">
        <v>174</v>
      </c>
      <c r="F24" s="158" t="s">
        <v>190</v>
      </c>
      <c r="G24" s="159"/>
      <c r="H24" s="159"/>
      <c r="I24" s="160"/>
      <c r="J24" s="116"/>
      <c r="K24" s="116"/>
      <c r="L24" s="113" t="s">
        <v>175</v>
      </c>
      <c r="M24" s="174"/>
      <c r="N24" s="174"/>
      <c r="O24" s="174"/>
      <c r="P24" s="174"/>
    </row>
    <row r="25" spans="2:16" ht="13.5" customHeight="1" x14ac:dyDescent="0.45">
      <c r="B25" s="175"/>
      <c r="C25" s="116"/>
      <c r="D25" s="116"/>
      <c r="E25" s="113" t="s">
        <v>181</v>
      </c>
      <c r="F25" s="158"/>
      <c r="G25" s="159"/>
      <c r="H25" s="159"/>
      <c r="I25" s="160"/>
      <c r="J25" s="116"/>
      <c r="K25" s="116"/>
      <c r="L25" s="113" t="s">
        <v>174</v>
      </c>
      <c r="M25" s="174"/>
      <c r="N25" s="174"/>
      <c r="O25" s="174"/>
      <c r="P25" s="174"/>
    </row>
    <row r="26" spans="2:16" ht="13.5" customHeight="1" x14ac:dyDescent="0.45">
      <c r="B26" s="175"/>
      <c r="C26" s="116">
        <v>1.5277777777777777E-2</v>
      </c>
      <c r="D26" s="116">
        <v>1.8055555555555557E-2</v>
      </c>
      <c r="E26" s="113" t="s">
        <v>173</v>
      </c>
      <c r="F26" s="158" t="s">
        <v>191</v>
      </c>
      <c r="G26" s="159"/>
      <c r="H26" s="159"/>
      <c r="I26" s="160"/>
      <c r="J26" s="116"/>
      <c r="K26" s="116"/>
      <c r="L26" s="113" t="s">
        <v>172</v>
      </c>
      <c r="M26" s="174"/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>
        <v>0.22222222222222221</v>
      </c>
      <c r="O30" s="44"/>
      <c r="P30" s="45">
        <f>SUM(C30:J30,L30:N30)</f>
        <v>0.30555555555555552</v>
      </c>
    </row>
    <row r="31" spans="2:16" ht="14.15" customHeight="1" x14ac:dyDescent="0.45">
      <c r="B31" s="36" t="s">
        <v>164</v>
      </c>
      <c r="C31" s="46"/>
      <c r="D31" s="7">
        <v>0.24374999999999999</v>
      </c>
      <c r="E31" s="7">
        <v>6.5277777777777782E-2</v>
      </c>
      <c r="F31" s="7"/>
      <c r="G31" s="7"/>
      <c r="H31" s="7"/>
      <c r="I31" s="7"/>
      <c r="J31" s="7"/>
      <c r="K31" s="7">
        <v>4.2361111111111106E-2</v>
      </c>
      <c r="L31" s="7"/>
      <c r="M31" s="7"/>
      <c r="N31" s="7"/>
      <c r="O31" s="47"/>
      <c r="P31" s="45">
        <f>SUM(C31:N31)</f>
        <v>0.35138888888888892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0.24374999999999999</v>
      </c>
      <c r="E34" s="108">
        <f t="shared" si="2"/>
        <v>6.5277777777777782E-2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4.2361111111111106E-2</v>
      </c>
      <c r="L34" s="108">
        <f t="shared" si="2"/>
        <v>0</v>
      </c>
      <c r="M34" s="108">
        <f t="shared" si="2"/>
        <v>0</v>
      </c>
      <c r="N34" s="108">
        <f>N31-N32-N33</f>
        <v>0</v>
      </c>
      <c r="O34" s="112"/>
      <c r="P34" s="109">
        <f>P31-P32-P33</f>
        <v>0.35138888888888892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 t="s">
        <v>192</v>
      </c>
      <c r="D36" s="162"/>
      <c r="E36" s="161"/>
      <c r="F36" s="162"/>
      <c r="G36" s="161"/>
      <c r="H36" s="162"/>
      <c r="I36" s="161"/>
      <c r="J36" s="162"/>
      <c r="K36" s="161"/>
      <c r="L36" s="162"/>
      <c r="M36" s="153"/>
      <c r="N36" s="153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193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 t="s">
        <v>194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0.92</v>
      </c>
      <c r="E53" s="111">
        <v>0.75</v>
      </c>
      <c r="F53" s="111">
        <v>1.33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-161.80000000000001</v>
      </c>
      <c r="D72" s="59">
        <v>-163.80000000000001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-162.5</v>
      </c>
      <c r="D73" s="59">
        <v>-164.4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-189.2</v>
      </c>
      <c r="D74" s="59">
        <v>-191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-99.6</v>
      </c>
      <c r="D75" s="59">
        <v>-108.6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33.1</v>
      </c>
      <c r="D76" s="59">
        <v>28.7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28.2</v>
      </c>
      <c r="D77" s="59">
        <v>24.6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22.6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24.3</v>
      </c>
      <c r="D79" s="59">
        <v>21.1</v>
      </c>
      <c r="E79" s="99" t="s">
        <v>151</v>
      </c>
      <c r="F79" s="59">
        <v>29.1</v>
      </c>
      <c r="G79" s="59">
        <v>17.8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1.02E-4</v>
      </c>
      <c r="D80" s="63">
        <v>1.03E-4</v>
      </c>
      <c r="E80" s="101" t="s">
        <v>156</v>
      </c>
      <c r="F80" s="60">
        <v>30.3</v>
      </c>
      <c r="G80" s="60">
        <v>56.3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189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2026-01-25T09:28:13Z</dcterms:modified>
</cp:coreProperties>
</file>