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7월\"/>
    </mc:Choice>
  </mc:AlternateContent>
  <xr:revisionPtr revIDLastSave="0" documentId="13_ncr:1_{A973F6B6-9408-4483-9CA7-1D5799DDFAF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<sst xmlns="http://schemas.openxmlformats.org/spreadsheetml/2006/main" count="211" uniqueCount="193">
  <si>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</si>
  <si>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</si>
  <si>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</si>
  <si>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</si>
  <si>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</si>
  <si>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</si>
  <si>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</si>
  <si>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</si>
  <si>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</si>
  <si>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</si>
  <si>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</si>
  <si>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</si>
  <si>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</si>
  <si>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</si>
  <si>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</si>
  <si>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</si>
  <si>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</si>
  <si>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</si>
  <si>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</si>
  <si>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</si>
  <si>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</si>
  <si>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</si>
  <si>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</si>
  <si>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</si>
  <si>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</si>
  <si>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</si>
  <si>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</si>
  <si>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</si>
  <si>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</si>
  <si>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</si>
  <si>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</si>
  <si>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</si>
  <si>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</si>
  <si>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</si>
  <si>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</si>
  <si>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</si>
  <si>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</si>
  <si>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</si>
  <si>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</si>
  <si>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</si>
  <si>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</si>
  <si>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</si>
  <si>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</si>
  <si>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</si>
  <si>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</si>
  <si>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</si>
  <si>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</si>
  <si>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</si>
  <si>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</si>
  <si>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</si>
  <si>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</si>
  <si>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</si>
  <si>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</si>
  <si>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</si>
  <si>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</si>
  <si>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</si>
  <si>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</si>
  <si>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</si>
  <si>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</si>
  <si>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</si>
  <si>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</si>
  <si>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</si>
  <si>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</si>
  <si>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</si>
  <si>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</si>
  <si>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</si>
  <si>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</si>
  <si>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</si>
  <si>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</si>
  <si>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</si>
  <si>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</si>
  <si>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</si>
  <si>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</si>
  <si>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</si>
  <si>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</si>
  <si>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</si>
  <si>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</si>
  <si>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</si>
  <si>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</si>
  <si>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</si>
  <si>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</si>
  <si>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</si>
  <si>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</si>
  <si>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</si>
  <si>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</si>
  <si>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</si>
  <si>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</si>
  <si>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</si>
  <si>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</si>
  <si>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</si>
  <si>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</si>
  <si>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</si>
  <si>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</si>
  <si>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</si>
  <si>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</si>
  <si>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</si>
  <si>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</si>
  <si>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</si>
  <si>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</si>
  <si>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</si>
  <si>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</si>
  <si>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</si>
  <si>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</si>
  <si>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</si>
  <si>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</si>
  <si>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</si>
  <si>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</si>
  <si>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</si>
  <si>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</si>
  <si>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</si>
  <si>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</si>
  <si>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</si>
  <si>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</si>
  <si>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</si>
  <si>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</si>
  <si>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</si>
  <si>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</si>
  <si>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</si>
  <si>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</si>
  <si>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</si>
  <si>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</si>
  <si>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</si>
  <si>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</si>
  <si>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</si>
  <si>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</si>
  <si>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</si>
  <si>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</si>
  <si>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</si>
  <si>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</si>
  <si>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</si>
  <si>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</si>
  <si>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</si>
  <si>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</si>
  <si>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</si>
  <si>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</si>
  <si>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</si>
  <si>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</si>
  <si>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</si>
  <si>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</si>
  <si>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</si>
  <si>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</si>
  <si>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</si>
  <si>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</si>
  <si>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</si>
  <si>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</si>
  <si>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</si>
  <si>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</si>
  <si>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</si>
  <si>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</si>
  <si>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</si>
  <si>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</si>
  <si>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</si>
  <si>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</si>
  <si>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</si>
  <si>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</si>
  <si>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</si>
  <si>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</si>
  <si>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</si>
  <si>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</si>
  <si>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</si>
  <si>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</si>
  <si>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</si>
  <si>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</si>
  <si>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</si>
  <si>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</si>
  <si>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</si>
  <si>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</si>
  <si>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</si>
  <si>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</si>
  <si>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</si>
  <si>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</si>
  <si>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</si>
  <si>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</si>
  <si>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</si>
  <si>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</si>
  <si>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</si>
  <si>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</si>
  <si>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</si>
  <si>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</si>
  <si>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</si>
  <si>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</si>
  <si>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BLG-DEEPS</t>
    <phoneticPr fontId="3" type="noConversion"/>
  </si>
  <si>
    <t>N</t>
    <phoneticPr fontId="3" type="noConversion"/>
  </si>
  <si>
    <t>1. 월령 40% 이하로 방풍막 제거</t>
    <phoneticPr fontId="3" type="noConversion"/>
  </si>
  <si>
    <t>박다운</t>
    <phoneticPr fontId="3" type="noConversion"/>
  </si>
  <si>
    <t>ALL</t>
    <phoneticPr fontId="3" type="noConversion"/>
  </si>
  <si>
    <t>30s/15k 40s/12k 50s/9k</t>
    <phoneticPr fontId="3" type="noConversion"/>
  </si>
  <si>
    <t xml:space="preserve">30s/24k 40s/26k 50s/30k  </t>
    <phoneticPr fontId="3" type="noConversion"/>
  </si>
  <si>
    <t>40s/15k 30s/16k</t>
    <phoneticPr fontId="3" type="noConversion"/>
  </si>
  <si>
    <t>50s/19k 40s//24k 30s/29k</t>
    <phoneticPr fontId="3" type="noConversion"/>
  </si>
  <si>
    <t>3. [UT 03:21-03:25] Dec Oscillation 발생 : 망원경 Stow 후 TCS, EIB 재시작하여 해결</t>
    <phoneticPr fontId="3" type="noConversion"/>
  </si>
  <si>
    <t>2. [UT 03:11] Gmon 종료되어 프로그램 다시 시작</t>
    <phoneticPr fontId="3" type="noConversion"/>
  </si>
  <si>
    <t>1. 관측 전 BLG41-&gt;BLG17 타겟 변경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</si>
</sst>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40" zoomScale="145" zoomScaleNormal="145" workbookViewId="0">
      <selection activeCell="B45" sqref="B45:P45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45867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0.95138888888888884</v>
      </c>
      <c r="D9" s="8">
        <v>1</v>
      </c>
      <c r="E9" s="8">
        <v>14.2</v>
      </c>
      <c r="F9" s="8">
        <v>8</v>
      </c>
      <c r="G9" s="35" t="s">
        <v>182</v>
      </c>
      <c r="H9" s="8">
        <v>3.1</v>
      </c>
      <c r="I9" s="35">
        <v>14.8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0.18333333333333335</v>
      </c>
      <c r="D10" s="8">
        <v>1</v>
      </c>
      <c r="E10" s="8">
        <v>14.7</v>
      </c>
      <c r="F10" s="8">
        <v>9</v>
      </c>
      <c r="G10" s="115" t="s">
        <v>182</v>
      </c>
      <c r="H10" s="8">
        <v>4.9000000000000004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0.45277777777777778</v>
      </c>
      <c r="D11" s="14">
        <v>1.2</v>
      </c>
      <c r="E11" s="14">
        <v>14</v>
      </c>
      <c r="F11" s="14">
        <v>9</v>
      </c>
      <c r="G11" s="115" t="s">
        <v>182</v>
      </c>
      <c r="H11" s="14">
        <v>3.8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23.50138888888889</v>
      </c>
      <c r="D12" s="18">
        <f>AVERAGE(D9:D11)</f>
        <v>1.0666666666666667</v>
      </c>
      <c r="E12" s="18">
        <f>AVERAGE(E9:E11)</f>
        <v>14.299999999999999</v>
      </c>
      <c r="F12" s="19">
        <f>AVERAGE(F9:F11)</f>
        <v>8.6666666666666661</v>
      </c>
      <c r="G12" s="20"/>
      <c r="H12" s="21">
        <f>AVERAGE(H9:H11)</f>
        <v>3.9333333333333336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179</v>
      </c>
      <c r="F16" s="26" t="s">
        <v>181</v>
      </c>
      <c r="G16" s="26" t="s">
        <v>179</v>
      </c>
      <c r="H16" s="26" t="s">
        <v>180</v>
      </c>
      <c r="I16" s="26" t="s">
        <v>173</v>
      </c>
      <c r="J16" s="26" t="s">
        <v>185</v>
      </c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0.90277777777777779</v>
      </c>
      <c r="D17" s="27">
        <v>0.90833333333333333</v>
      </c>
      <c r="E17" s="27">
        <v>0.95138888888888884</v>
      </c>
      <c r="F17" s="27">
        <v>0.97986111111111107</v>
      </c>
      <c r="G17" s="27">
        <v>0.99791666666666667</v>
      </c>
      <c r="H17" s="27">
        <v>0.28611111111111115</v>
      </c>
      <c r="I17" s="27">
        <v>0.42569444444444443</v>
      </c>
      <c r="J17" s="27">
        <v>0.45277777777777778</v>
      </c>
      <c r="K17" s="27"/>
      <c r="L17" s="27"/>
      <c r="M17" s="27"/>
      <c r="N17" s="27"/>
      <c r="O17" s="27"/>
      <c r="P17" s="27">
        <v>0.46527777777777773</v>
      </c>
    </row>
    <row r="18" spans="2:16" ht="14.15" customHeight="1" x14ac:dyDescent="0.45">
      <c r="B18" s="34" t="s">
        <v>43</v>
      </c>
      <c r="C18" s="26">
        <v>48326</v>
      </c>
      <c r="D18" s="26">
        <v>48327</v>
      </c>
      <c r="E18" s="26">
        <v>48339</v>
      </c>
      <c r="F18" s="26">
        <v>48359</v>
      </c>
      <c r="G18" s="26">
        <v>48371</v>
      </c>
      <c r="H18" s="26">
        <v>48566</v>
      </c>
      <c r="I18" s="26">
        <v>48658</v>
      </c>
      <c r="J18" s="26">
        <v>48670</v>
      </c>
      <c r="K18" s="26"/>
      <c r="L18" s="26"/>
      <c r="M18" s="26"/>
      <c r="N18" s="26"/>
      <c r="O18" s="26"/>
      <c r="P18" s="26">
        <v>48680</v>
      </c>
    </row>
    <row r="19" spans="2:16" ht="14.15" customHeight="1" thickBot="1" x14ac:dyDescent="0.5">
      <c r="B19" s="13" t="s">
        <v>44</v>
      </c>
      <c r="C19" s="28"/>
      <c r="D19" s="26">
        <v>48338</v>
      </c>
      <c r="E19" s="29">
        <v>48358</v>
      </c>
      <c r="F19" s="29">
        <v>48370</v>
      </c>
      <c r="G19" s="26">
        <v>48565</v>
      </c>
      <c r="H19" s="29">
        <v>48657</v>
      </c>
      <c r="I19" s="29">
        <v>48669</v>
      </c>
      <c r="J19" s="29">
        <v>48679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12</v>
      </c>
      <c r="E20" s="32">
        <f t="shared" si="0"/>
        <v>20</v>
      </c>
      <c r="F20" s="32">
        <f t="shared" si="0"/>
        <v>12</v>
      </c>
      <c r="G20" s="32">
        <f t="shared" si="0"/>
        <v>195</v>
      </c>
      <c r="H20" s="32">
        <f t="shared" si="0"/>
        <v>92</v>
      </c>
      <c r="I20" s="32">
        <f t="shared" si="0"/>
        <v>12</v>
      </c>
      <c r="J20" s="32">
        <f t="shared" ref="J20:O20" si="1">IF(ISNUMBER(J18),J19-J18+1,"")</f>
        <v>10</v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78"/>
      <c r="G23" s="179"/>
      <c r="H23" s="179"/>
      <c r="I23" s="180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>
        <v>48333</v>
      </c>
      <c r="D24" s="35">
        <v>48335</v>
      </c>
      <c r="E24" s="113" t="s">
        <v>176</v>
      </c>
      <c r="F24" s="178" t="s">
        <v>186</v>
      </c>
      <c r="G24" s="179"/>
      <c r="H24" s="179"/>
      <c r="I24" s="180"/>
      <c r="J24" s="113">
        <v>48670</v>
      </c>
      <c r="K24" s="113">
        <v>48671</v>
      </c>
      <c r="L24" s="113" t="s">
        <v>177</v>
      </c>
      <c r="M24" s="162" t="s">
        <v>188</v>
      </c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78"/>
      <c r="G25" s="179"/>
      <c r="H25" s="179"/>
      <c r="I25" s="180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>
        <v>48336</v>
      </c>
      <c r="D26" s="35">
        <v>48338</v>
      </c>
      <c r="E26" s="113" t="s">
        <v>175</v>
      </c>
      <c r="F26" s="162" t="s">
        <v>187</v>
      </c>
      <c r="G26" s="162"/>
      <c r="H26" s="162"/>
      <c r="I26" s="162"/>
      <c r="J26" s="113">
        <v>48672</v>
      </c>
      <c r="K26" s="113">
        <v>48674</v>
      </c>
      <c r="L26" s="113" t="s">
        <v>174</v>
      </c>
      <c r="M26" s="162" t="s">
        <v>189</v>
      </c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0.30972222222222223</v>
      </c>
      <c r="D30" s="42">
        <v>0.13333333333333333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0.44305555555555554</v>
      </c>
    </row>
    <row r="31" spans="2:16" ht="14.15" customHeight="1" x14ac:dyDescent="0.45">
      <c r="B31" s="36" t="s">
        <v>164</v>
      </c>
      <c r="C31" s="46">
        <v>0.31666666666666665</v>
      </c>
      <c r="D31" s="7">
        <v>0.13958333333333334</v>
      </c>
      <c r="E31" s="7"/>
      <c r="F31" s="7"/>
      <c r="G31" s="7">
        <v>1.8055555555555557E-2</v>
      </c>
      <c r="H31" s="7"/>
      <c r="I31" s="7"/>
      <c r="J31" s="7"/>
      <c r="K31" s="7">
        <v>2.7083333333333334E-2</v>
      </c>
      <c r="L31" s="7"/>
      <c r="M31" s="7"/>
      <c r="N31" s="7"/>
      <c r="O31" s="47"/>
      <c r="P31" s="45">
        <f>SUM(C31:N31)</f>
        <v>0.50138888888888888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0.31666666666666665</v>
      </c>
      <c r="D34" s="108">
        <f t="shared" ref="D34:N34" si="2">D31-D32-D33</f>
        <v>0.13958333333333334</v>
      </c>
      <c r="E34" s="108">
        <f t="shared" si="2"/>
        <v>0</v>
      </c>
      <c r="F34" s="108">
        <f t="shared" si="2"/>
        <v>0</v>
      </c>
      <c r="G34" s="108">
        <f t="shared" si="2"/>
        <v>1.8055555555555557E-2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2.7083333333333334E-2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0.50138888888888888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/>
      <c r="D36" s="157"/>
      <c r="E36" s="157"/>
      <c r="F36" s="157"/>
      <c r="G36" s="157"/>
      <c r="H36" s="157"/>
      <c r="I36" s="157"/>
      <c r="J36" s="157"/>
      <c r="K36" s="163"/>
      <c r="L36" s="164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192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 t="s">
        <v>191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 t="s">
        <v>190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>
        <v>0.95</v>
      </c>
      <c r="E53" s="111">
        <v>0.88</v>
      </c>
      <c r="F53" s="111">
        <v>0.74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178</v>
      </c>
      <c r="C54" s="185"/>
      <c r="D54" s="185"/>
      <c r="E54" s="186"/>
      <c r="F54" s="111">
        <v>125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-161.5</v>
      </c>
      <c r="D72" s="59">
        <v>-163</v>
      </c>
      <c r="E72" s="99" t="s">
        <v>117</v>
      </c>
      <c r="F72" s="59">
        <v>17.8</v>
      </c>
      <c r="G72" s="59">
        <v>17.100000000000001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-161.4</v>
      </c>
      <c r="D73" s="59">
        <v>-163.1</v>
      </c>
      <c r="E73" s="101" t="s">
        <v>121</v>
      </c>
      <c r="F73" s="60">
        <v>12.1</v>
      </c>
      <c r="G73" s="60">
        <v>12.2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-163.4</v>
      </c>
      <c r="D74" s="59">
        <v>-167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-104</v>
      </c>
      <c r="D75" s="59">
        <v>-109.9</v>
      </c>
      <c r="E75" s="101" t="s">
        <v>131</v>
      </c>
      <c r="F75" s="61">
        <v>25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25.9</v>
      </c>
      <c r="D76" s="59">
        <v>26.1</v>
      </c>
      <c r="E76" s="101" t="s">
        <v>136</v>
      </c>
      <c r="F76" s="61">
        <v>25</v>
      </c>
      <c r="G76" s="61">
        <v>30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22.1</v>
      </c>
      <c r="D77" s="59">
        <v>22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20.3</v>
      </c>
      <c r="D78" s="59">
        <v>20.100000000000001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18.899999999999999</v>
      </c>
      <c r="D79" s="59">
        <v>18.7</v>
      </c>
      <c r="E79" s="99" t="s">
        <v>151</v>
      </c>
      <c r="F79" s="59">
        <v>12.5</v>
      </c>
      <c r="G79" s="59">
        <v>13.3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2.15E-3</v>
      </c>
      <c r="D80" s="63">
        <v>5.5099999999999995E-4</v>
      </c>
      <c r="E80" s="101" t="s">
        <v>156</v>
      </c>
      <c r="F80" s="60">
        <v>15.4</v>
      </c>
      <c r="G80" s="60">
        <v>13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183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2025-07-29T11:26:54Z</dcterms:modified>
</cp:coreProperties>
</file>