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7월\"/>
    </mc:Choice>
  </mc:AlternateContent>
  <xr:revisionPtr revIDLastSave="0" documentId="13_ncr:1_{62C95740-75C8-447A-9520-89C14DA9F6B0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<sst xmlns="http://schemas.openxmlformats.org/spreadsheetml/2006/main" count="203" uniqueCount="185">
  <si>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</si>
  <si>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</si>
  <si>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</si>
  <si>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</si>
  <si>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</si>
  <si>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</si>
  <si>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</si>
  <si>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</si>
  <si>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</si>
  <si>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</si>
  <si>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</si>
  <si>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</si>
  <si>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</si>
  <si>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</si>
  <si>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</si>
  <si>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</si>
  <si>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</si>
  <si>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</si>
  <si>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</si>
  <si>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</si>
  <si>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</si>
  <si>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</si>
  <si>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</si>
  <si>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</si>
  <si>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</si>
  <si>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</si>
  <si>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</si>
  <si>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</si>
  <si>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</si>
  <si>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</si>
  <si>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</si>
  <si>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</si>
  <si>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</si>
  <si>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</si>
  <si>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</si>
  <si>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</si>
  <si>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</si>
  <si>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</si>
  <si>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</si>
  <si>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</si>
  <si>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</si>
  <si>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</si>
  <si>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</si>
  <si>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</si>
  <si>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</si>
  <si>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</si>
  <si>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</si>
  <si>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</si>
  <si>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</si>
  <si>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</si>
  <si>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</si>
  <si>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</si>
  <si>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</si>
  <si>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</si>
  <si>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</si>
  <si>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</si>
  <si>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</si>
  <si>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</si>
  <si>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</si>
  <si>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</si>
  <si>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</si>
  <si>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</si>
  <si>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</si>
  <si>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</si>
  <si>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</si>
  <si>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</si>
  <si>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</si>
  <si>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</si>
  <si>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</si>
  <si>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</si>
  <si>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</si>
  <si>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</si>
  <si>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</si>
  <si>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</si>
  <si>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</si>
  <si>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</si>
  <si>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</si>
  <si>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</si>
  <si>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</si>
  <si>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</si>
  <si>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</si>
  <si>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</si>
  <si>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</si>
  <si>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</si>
  <si>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</si>
  <si>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</si>
  <si>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</si>
  <si>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</si>
  <si>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</si>
  <si>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</si>
  <si>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</si>
  <si>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</si>
  <si>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</si>
  <si>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</si>
  <si>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</si>
  <si>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</si>
  <si>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</si>
  <si>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</si>
  <si>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</si>
  <si>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</si>
  <si>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</si>
  <si>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</si>
  <si>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</si>
  <si>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</si>
  <si>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</si>
  <si>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</si>
  <si>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</si>
  <si>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</si>
  <si>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</si>
  <si>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</si>
  <si>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</si>
  <si>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</si>
  <si>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</si>
  <si>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</si>
  <si>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</si>
  <si>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</si>
  <si>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</si>
  <si>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</si>
  <si>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</si>
  <si>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</si>
  <si>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</si>
  <si>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</si>
  <si>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</si>
  <si>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</si>
  <si>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</si>
  <si>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</si>
  <si>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</si>
  <si>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</si>
  <si>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</si>
  <si>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</si>
  <si>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</si>
  <si>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</si>
  <si>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</si>
  <si>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</si>
  <si>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</si>
  <si>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</si>
  <si>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</si>
  <si>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</si>
  <si>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</si>
  <si>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</si>
  <si>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</si>
  <si>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</si>
  <si>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</si>
  <si>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</si>
  <si>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</si>
  <si>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</si>
  <si>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</si>
  <si>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</si>
  <si>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</si>
  <si>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</si>
  <si>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</si>
  <si>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</si>
  <si>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</si>
  <si>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</si>
  <si>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</si>
  <si>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</si>
  <si>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</si>
  <si>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</si>
  <si>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</si>
  <si>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</si>
  <si>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</si>
  <si>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</si>
  <si>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</si>
  <si>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</si>
  <si>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</si>
  <si>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</si>
  <si>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</si>
  <si>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</si>
  <si>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</si>
  <si>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</si>
  <si>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</si>
  <si>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</si>
  <si>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</si>
  <si>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</si>
  <si>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</si>
  <si>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</si>
  <si>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</si>
  <si>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</si>
  <si>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</si>
  <si>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</si>
  <si>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</si>
  <si>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박다운</t>
    <phoneticPr fontId="3" type="noConversion"/>
  </si>
  <si>
    <t>N</t>
    <phoneticPr fontId="3" type="noConversion"/>
  </si>
  <si>
    <t xml:space="preserve">* 관측 대상 변경 내용 및 시각 작성 </t>
    <phoneticPr fontId="3" type="noConversion"/>
  </si>
  <si>
    <t>1. 월령 40% 이상으로 방풍막 설치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</si>
</sst>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52" xfId="0" applyFont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32" zoomScale="145" zoomScaleNormal="145" workbookViewId="0">
      <selection activeCell="B49" sqref="B49:P49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45846</v>
      </c>
      <c r="D3" s="126"/>
      <c r="E3" s="1"/>
      <c r="F3" s="1"/>
      <c r="G3" s="1"/>
      <c r="H3" s="1"/>
      <c r="I3" s="1"/>
      <c r="J3" s="1"/>
      <c r="K3" s="65" t="s">
        <v>2</v>
      </c>
      <c r="L3" s="127" t="e">
        <f>(P31-(P32+P33))/P31*100</f>
        <v>#DIV/0!</v>
      </c>
      <c r="M3" s="127"/>
      <c r="N3" s="65" t="s">
        <v>3</v>
      </c>
      <c r="O3" s="127" t="e">
        <f>(P31-P33)/P31*100</f>
        <v>#DIV/0!</v>
      </c>
      <c r="P3" s="127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0.94652777777777775</v>
      </c>
      <c r="D9" s="8">
        <v>1.4</v>
      </c>
      <c r="E9" s="8">
        <v>15.7</v>
      </c>
      <c r="F9" s="8">
        <v>3</v>
      </c>
      <c r="G9" s="35" t="s">
        <v>182</v>
      </c>
      <c r="H9" s="8">
        <v>0.7</v>
      </c>
      <c r="I9" s="35">
        <v>93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0.1763888888888889</v>
      </c>
      <c r="D10" s="8">
        <v>1</v>
      </c>
      <c r="E10" s="8">
        <v>14.4</v>
      </c>
      <c r="F10" s="8">
        <v>4</v>
      </c>
      <c r="G10" s="115" t="s">
        <v>182</v>
      </c>
      <c r="H10" s="8">
        <v>1.2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0.44791666666666669</v>
      </c>
      <c r="D11" s="14">
        <v>1.2</v>
      </c>
      <c r="E11" s="14">
        <v>15.7</v>
      </c>
      <c r="F11" s="14">
        <v>3</v>
      </c>
      <c r="G11" s="115" t="s">
        <v>182</v>
      </c>
      <c r="H11" s="14">
        <v>1.8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23.50138888888889</v>
      </c>
      <c r="D12" s="18">
        <f>AVERAGE(D9:D11)</f>
        <v>1.2</v>
      </c>
      <c r="E12" s="18">
        <f>AVERAGE(E9:E11)</f>
        <v>15.266666666666666</v>
      </c>
      <c r="F12" s="19">
        <f>AVERAGE(F9:F11)</f>
        <v>3.3333333333333335</v>
      </c>
      <c r="G12" s="20"/>
      <c r="H12" s="21">
        <f>AVERAGE(H9:H11)</f>
        <v>1.2333333333333334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179</v>
      </c>
      <c r="F16" s="26" t="s">
        <v>180</v>
      </c>
      <c r="G16" s="26" t="s">
        <v>173</v>
      </c>
      <c r="H16" s="26" t="s">
        <v>172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0.92222222222222217</v>
      </c>
      <c r="D17" s="27">
        <v>0.92361111111111116</v>
      </c>
      <c r="E17" s="27">
        <v>0.94652777777777775</v>
      </c>
      <c r="F17" s="27">
        <v>0.33819444444444446</v>
      </c>
      <c r="G17" s="27">
        <v>0.4284722222222222</v>
      </c>
      <c r="H17" s="27">
        <v>0.44791666666666669</v>
      </c>
      <c r="I17" s="27"/>
      <c r="J17" s="27"/>
      <c r="K17" s="27"/>
      <c r="L17" s="27"/>
      <c r="M17" s="27"/>
      <c r="N17" s="27"/>
      <c r="O17" s="27"/>
      <c r="P17" s="27">
        <v>0.4513888888888889</v>
      </c>
    </row>
    <row r="18" spans="2:16" ht="14.15" customHeight="1" x14ac:dyDescent="0.45">
      <c r="B18" s="34" t="s">
        <v>43</v>
      </c>
      <c r="C18" s="26">
        <v>41460</v>
      </c>
      <c r="D18" s="26">
        <v>41461</v>
      </c>
      <c r="E18" s="26">
        <v>41467</v>
      </c>
      <c r="F18" s="26">
        <v>41733</v>
      </c>
      <c r="G18" s="26">
        <v>41794</v>
      </c>
      <c r="H18" s="26">
        <v>41806</v>
      </c>
      <c r="I18" s="26"/>
      <c r="J18" s="26"/>
      <c r="K18" s="26"/>
      <c r="L18" s="26"/>
      <c r="M18" s="26"/>
      <c r="N18" s="26"/>
      <c r="O18" s="26"/>
      <c r="P18" s="26">
        <v>41811</v>
      </c>
    </row>
    <row r="19" spans="2:16" ht="14.15" customHeight="1" thickBot="1" x14ac:dyDescent="0.5">
      <c r="B19" s="13" t="s">
        <v>44</v>
      </c>
      <c r="C19" s="28"/>
      <c r="D19" s="26">
        <v>41466</v>
      </c>
      <c r="E19" s="29">
        <v>41732</v>
      </c>
      <c r="F19" s="29">
        <v>41793</v>
      </c>
      <c r="G19" s="26">
        <v>41805</v>
      </c>
      <c r="H19" s="29">
        <v>41810</v>
      </c>
      <c r="I19" s="29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6</v>
      </c>
      <c r="E20" s="32">
        <f>IF(ISNUMBER(E18),E19-E18+1,"")</f>
        <v>266</v>
      </c>
      <c r="F20" s="32">
        <f>IF(ISNUMBER(F18),F19-F18+1,"")</f>
        <v>61</v>
      </c>
      <c r="G20" s="32">
        <f>IF(ISNUMBER(G18),G19-G18+1,"")</f>
        <v>12</v>
      </c>
      <c r="H20" s="32">
        <f>IF(ISNUMBER(H18),H19-H18+1,"")</f>
        <v>5</v>
      </c>
      <c r="I20" s="32" t="str">
        <f>IF(ISNUMBER(I18),I19-I18+1,"")</f>
        <v/>
      </c>
      <c r="J20" s="32" t="str">
        <f t="shared" ref="J20:O20" si="0">IF(ISNUMBER(J18),J19-J18+1,"")</f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/>
      <c r="D23" s="114"/>
      <c r="E23" s="113" t="s">
        <v>174</v>
      </c>
      <c r="F23" s="135"/>
      <c r="G23" s="136"/>
      <c r="H23" s="136"/>
      <c r="I23" s="137"/>
      <c r="J23" s="113"/>
      <c r="K23" s="113"/>
      <c r="L23" s="113" t="s">
        <v>175</v>
      </c>
      <c r="M23" s="132"/>
      <c r="N23" s="132"/>
      <c r="O23" s="132"/>
      <c r="P23" s="132"/>
    </row>
    <row r="24" spans="2:16" ht="13.5" customHeight="1" x14ac:dyDescent="0.45">
      <c r="B24" s="133"/>
      <c r="C24" s="35"/>
      <c r="D24" s="35"/>
      <c r="E24" s="113" t="s">
        <v>176</v>
      </c>
      <c r="F24" s="135"/>
      <c r="G24" s="136"/>
      <c r="H24" s="136"/>
      <c r="I24" s="137"/>
      <c r="J24" s="113"/>
      <c r="K24" s="113"/>
      <c r="L24" s="113" t="s">
        <v>177</v>
      </c>
      <c r="M24" s="132"/>
      <c r="N24" s="132"/>
      <c r="O24" s="132"/>
      <c r="P24" s="132"/>
    </row>
    <row r="25" spans="2:16" ht="13.5" customHeight="1" x14ac:dyDescent="0.45">
      <c r="B25" s="133"/>
      <c r="C25" s="114"/>
      <c r="D25" s="114"/>
      <c r="E25" s="113" t="s">
        <v>177</v>
      </c>
      <c r="F25" s="135"/>
      <c r="G25" s="136"/>
      <c r="H25" s="136"/>
      <c r="I25" s="137"/>
      <c r="J25" s="113"/>
      <c r="K25" s="113"/>
      <c r="L25" s="113" t="s">
        <v>176</v>
      </c>
      <c r="M25" s="132"/>
      <c r="N25" s="132"/>
      <c r="O25" s="132"/>
      <c r="P25" s="132"/>
    </row>
    <row r="26" spans="2:16" ht="13.5" customHeight="1" x14ac:dyDescent="0.45">
      <c r="B26" s="133"/>
      <c r="C26" s="35"/>
      <c r="D26" s="35"/>
      <c r="E26" s="113" t="s">
        <v>175</v>
      </c>
      <c r="F26" s="132"/>
      <c r="G26" s="132"/>
      <c r="H26" s="132"/>
      <c r="I26" s="132"/>
      <c r="J26" s="113"/>
      <c r="K26" s="113"/>
      <c r="L26" s="113" t="s">
        <v>174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0.37361111111111112</v>
      </c>
      <c r="D30" s="42">
        <v>8.0555555555555561E-2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0.45416666666666666</v>
      </c>
    </row>
    <row r="31" spans="2:16" ht="14.15" customHeight="1" x14ac:dyDescent="0.45">
      <c r="B31" s="36" t="s">
        <v>164</v>
      </c>
      <c r="C31" s="4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47"/>
      <c r="P31" s="45">
        <f>SUM(C31:N31)</f>
        <v>0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0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7"/>
      <c r="D36" s="147"/>
      <c r="E36" s="145"/>
      <c r="F36" s="146"/>
      <c r="G36" s="145"/>
      <c r="H36" s="146"/>
      <c r="I36" s="145"/>
      <c r="J36" s="146"/>
      <c r="K36" s="145"/>
      <c r="L36" s="146"/>
      <c r="M36" s="147"/>
      <c r="N36" s="147"/>
      <c r="O36" s="145"/>
      <c r="P36" s="146"/>
    </row>
    <row r="37" spans="2:16" ht="18" customHeight="1" x14ac:dyDescent="0.4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 t="s">
        <v>183</v>
      </c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>
        <v>0.74</v>
      </c>
      <c r="E53" s="111">
        <v>0.94</v>
      </c>
      <c r="F53" s="111">
        <v>0.65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178</v>
      </c>
      <c r="C54" s="142"/>
      <c r="D54" s="142"/>
      <c r="E54" s="192"/>
      <c r="F54" s="111">
        <v>641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-160.19999999999999</v>
      </c>
      <c r="D72" s="59">
        <v>-163.30000000000001</v>
      </c>
      <c r="E72" s="99" t="s">
        <v>117</v>
      </c>
      <c r="F72" s="59">
        <v>19.899999999999999</v>
      </c>
      <c r="G72" s="59">
        <v>16.8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-162.69999999999999</v>
      </c>
      <c r="D73" s="59">
        <v>-165</v>
      </c>
      <c r="E73" s="101" t="s">
        <v>121</v>
      </c>
      <c r="F73" s="60">
        <v>7</v>
      </c>
      <c r="G73" s="60">
        <v>11.7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-176.2</v>
      </c>
      <c r="D74" s="59">
        <v>-180.8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-101.1</v>
      </c>
      <c r="D75" s="59">
        <v>-109.2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29.9</v>
      </c>
      <c r="D76" s="59">
        <v>26.4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25.2</v>
      </c>
      <c r="D77" s="59">
        <v>22.2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23.2</v>
      </c>
      <c r="D78" s="59">
        <v>20.3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21.5</v>
      </c>
      <c r="D79" s="59">
        <v>18.899999999999999</v>
      </c>
      <c r="E79" s="99" t="s">
        <v>151</v>
      </c>
      <c r="F79" s="59">
        <v>21.5</v>
      </c>
      <c r="G79" s="59">
        <v>15.3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4.0900000000000002E-4</v>
      </c>
      <c r="D80" s="63">
        <v>2.32E-4</v>
      </c>
      <c r="E80" s="101" t="s">
        <v>156</v>
      </c>
      <c r="F80" s="60">
        <v>7.7</v>
      </c>
      <c r="G80" s="60">
        <v>5.7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184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2025-07-08T10:59:21Z</dcterms:modified>
</cp:coreProperties>
</file>