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8827CC91-063E-450F-B5F3-932A93B83D3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<sst xmlns="http://schemas.openxmlformats.org/spreadsheetml/2006/main" count="205" uniqueCount="187">
  <si>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</si>
  <si>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</si>
  <si>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</si>
  <si>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</si>
  <si>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</si>
  <si>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</si>
  <si>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</si>
  <si>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</si>
  <si>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</si>
  <si>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</si>
  <si>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</si>
  <si>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</si>
  <si>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</si>
  <si>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</si>
  <si>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</si>
  <si>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</si>
  <si>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</si>
  <si>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</si>
  <si>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</si>
  <si>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</si>
  <si>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</si>
  <si>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</si>
  <si>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</si>
  <si>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</si>
  <si>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</si>
  <si>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</si>
  <si>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</si>
  <si>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</si>
  <si>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</si>
  <si>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</si>
  <si>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</si>
  <si>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</si>
  <si>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</si>
  <si>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</si>
  <si>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</si>
  <si>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</si>
  <si>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</si>
  <si>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</si>
  <si>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</si>
  <si>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</si>
  <si>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</si>
  <si>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</si>
  <si>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</si>
  <si>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</si>
  <si>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</si>
  <si>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</si>
  <si>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</si>
  <si>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</si>
  <si>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</si>
  <si>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</si>
  <si>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</si>
  <si>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</si>
  <si>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</si>
  <si>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</si>
  <si>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</si>
  <si>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</si>
  <si>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</si>
  <si>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</si>
  <si>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</si>
  <si>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</si>
  <si>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</si>
  <si>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</si>
  <si>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</si>
  <si>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</si>
  <si>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</si>
  <si>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</si>
  <si>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</si>
  <si>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</si>
  <si>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</si>
  <si>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</si>
  <si>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</si>
  <si>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</si>
  <si>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</si>
  <si>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</si>
  <si>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</si>
  <si>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</si>
  <si>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</si>
  <si>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</si>
  <si>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</si>
  <si>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</si>
  <si>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</si>
  <si>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</si>
  <si>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</si>
  <si>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</si>
  <si>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</si>
  <si>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</si>
  <si>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</si>
  <si>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</si>
  <si>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</si>
  <si>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</si>
  <si>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</si>
  <si>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</si>
  <si>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</si>
  <si>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</si>
  <si>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</si>
  <si>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</si>
  <si>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</si>
  <si>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</si>
  <si>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</si>
  <si>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</si>
  <si>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</si>
  <si>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</si>
  <si>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</si>
  <si>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</si>
  <si>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</si>
  <si>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</si>
  <si>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</si>
  <si>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</si>
  <si>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</si>
  <si>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</si>
  <si>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</si>
  <si>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</si>
  <si>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</si>
  <si>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</si>
  <si>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</si>
  <si>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</si>
  <si>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</si>
  <si>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</si>
  <si>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</si>
  <si>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</si>
  <si>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</si>
  <si>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</si>
  <si>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</si>
  <si>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</si>
  <si>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</si>
  <si>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</si>
  <si>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</si>
  <si>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</si>
  <si>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</si>
  <si>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</si>
  <si>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</si>
  <si>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</si>
  <si>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</si>
  <si>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</si>
  <si>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</si>
  <si>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</si>
  <si>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</si>
  <si>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</si>
  <si>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</si>
  <si>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</si>
  <si>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</si>
  <si>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</si>
  <si>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</si>
  <si>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</si>
  <si>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</si>
  <si>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</si>
  <si>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</si>
  <si>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</si>
  <si>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</si>
  <si>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</si>
  <si>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</si>
  <si>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</si>
  <si>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</si>
  <si>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</si>
  <si>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</si>
  <si>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</si>
  <si>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</si>
  <si>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</si>
  <si>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</si>
  <si>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</si>
  <si>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</si>
  <si>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</si>
  <si>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</si>
  <si>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</si>
  <si>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</si>
  <si>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</si>
  <si>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</si>
  <si>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</si>
  <si>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</si>
  <si>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</si>
  <si>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</si>
  <si>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</si>
  <si>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</si>
  <si>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</si>
  <si>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</si>
  <si>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</si>
  <si>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</si>
  <si>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</si>
  <si>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</si>
  <si>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</si>
  <si>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박다운</t>
    <phoneticPr fontId="3" type="noConversion"/>
  </si>
  <si>
    <t>S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</si>
  <si>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</si>
  <si>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</si>
  <si>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DIR-KSP</t>
    <phoneticPr fontId="3" type="noConversion"/>
  </si>
  <si>
    <t xml:space="preserve">30s/26k 40s/22k 50s/18k </t>
    <phoneticPr fontId="3" type="noConversion"/>
  </si>
  <si>
    <t>30s/34k 40s/34k 50s/31k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</si>
</sst>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" zoomScale="145" zoomScaleNormal="145" workbookViewId="0">
      <selection activeCell="F24" sqref="F24:I2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45845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0.94652777777777775</v>
      </c>
      <c r="D9" s="8">
        <v>1.6</v>
      </c>
      <c r="E9" s="8">
        <v>12.8</v>
      </c>
      <c r="F9" s="8">
        <v>17</v>
      </c>
      <c r="G9" s="35" t="s">
        <v>181</v>
      </c>
      <c r="H9" s="8">
        <v>4.4000000000000004</v>
      </c>
      <c r="I9" s="35">
        <v>86.6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0.125</v>
      </c>
      <c r="D10" s="8">
        <v>1.1000000000000001</v>
      </c>
      <c r="E10" s="8">
        <v>12</v>
      </c>
      <c r="F10" s="8">
        <v>18</v>
      </c>
      <c r="G10" s="115" t="s">
        <v>181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0.44861111111111113</v>
      </c>
      <c r="D11" s="14">
        <v>1</v>
      </c>
      <c r="E11" s="14">
        <v>14</v>
      </c>
      <c r="F11" s="14">
        <v>5</v>
      </c>
      <c r="G11" s="115" t="s">
        <v>181</v>
      </c>
      <c r="H11" s="14">
        <v>3.9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23.502083333333335</v>
      </c>
      <c r="D12" s="18">
        <f>AVERAGE(D9:D11)</f>
        <v>1.2333333333333334</v>
      </c>
      <c r="E12" s="18">
        <f>AVERAGE(E9:E11)</f>
        <v>12.933333333333332</v>
      </c>
      <c r="F12" s="19">
        <f>AVERAGE(F9:F11)</f>
        <v>13.333333333333334</v>
      </c>
      <c r="G12" s="20"/>
      <c r="H12" s="21">
        <f>AVERAGE(H9:H11)</f>
        <v>4.1333333333333337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184</v>
      </c>
      <c r="G16" s="26" t="s">
        <v>173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0.92638888888888893</v>
      </c>
      <c r="D17" s="27">
        <v>0.9277777777777777</v>
      </c>
      <c r="E17" s="27">
        <v>0.94652777777777775</v>
      </c>
      <c r="F17" s="27">
        <v>0.3527777777777778</v>
      </c>
      <c r="G17" s="27">
        <v>0.4291666666666667</v>
      </c>
      <c r="H17" s="27">
        <v>0.44861111111111113</v>
      </c>
      <c r="I17" s="27"/>
      <c r="J17" s="27"/>
      <c r="K17" s="27"/>
      <c r="L17" s="27"/>
      <c r="M17" s="27"/>
      <c r="N17" s="27"/>
      <c r="O17" s="27"/>
      <c r="P17" s="27">
        <v>0.45277777777777778</v>
      </c>
    </row>
    <row r="18" spans="2:16" ht="14.15" customHeight="1" x14ac:dyDescent="0.45">
      <c r="B18" s="34" t="s">
        <v>43</v>
      </c>
      <c r="C18" s="26">
        <v>41033</v>
      </c>
      <c r="D18" s="26">
        <v>41034</v>
      </c>
      <c r="E18" s="26">
        <v>41045</v>
      </c>
      <c r="F18" s="26">
        <v>41326</v>
      </c>
      <c r="G18" s="26">
        <v>41375</v>
      </c>
      <c r="H18" s="26">
        <v>41387</v>
      </c>
      <c r="I18" s="26"/>
      <c r="J18" s="26"/>
      <c r="K18" s="26"/>
      <c r="L18" s="26"/>
      <c r="M18" s="26"/>
      <c r="N18" s="26"/>
      <c r="O18" s="26"/>
      <c r="P18" s="26">
        <v>41392</v>
      </c>
    </row>
    <row r="19" spans="2:16" ht="14.15" customHeight="1" thickBot="1" x14ac:dyDescent="0.5">
      <c r="B19" s="13" t="s">
        <v>44</v>
      </c>
      <c r="C19" s="28"/>
      <c r="D19" s="26">
        <v>41044</v>
      </c>
      <c r="E19" s="29">
        <v>41325</v>
      </c>
      <c r="F19" s="29">
        <v>41374</v>
      </c>
      <c r="G19" s="26">
        <v>41386</v>
      </c>
      <c r="H19" s="29">
        <v>41391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>IF(ISNUMBER(E18),E19-E18+1,"")</f>
        <v>281</v>
      </c>
      <c r="F20" s="32">
        <f>IF(ISNUMBER(F18),F19-F18+1,"")</f>
        <v>49</v>
      </c>
      <c r="G20" s="32">
        <f>IF(ISNUMBER(G18),G19-G18+1,"")</f>
        <v>12</v>
      </c>
      <c r="H20" s="32">
        <f>IF(ISNUMBER(H18),H19-H18+1,"")</f>
        <v>5</v>
      </c>
      <c r="I20" s="32" t="str">
        <f>IF(ISNUMBER(I18),I19-I18+1,"")</f>
        <v/>
      </c>
      <c r="J20" s="32" t="str">
        <f t="shared" ref="J20:O20" si="0">IF(ISNUMBER(J18),J19-J18+1,"")</f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>
        <v>41039</v>
      </c>
      <c r="D24" s="35">
        <v>41041</v>
      </c>
      <c r="E24" s="113" t="s">
        <v>176</v>
      </c>
      <c r="F24" s="135" t="s">
        <v>185</v>
      </c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>
        <v>41042</v>
      </c>
      <c r="D26" s="35">
        <v>41044</v>
      </c>
      <c r="E26" s="113" t="s">
        <v>175</v>
      </c>
      <c r="F26" s="132" t="s">
        <v>186</v>
      </c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0.37638888888888888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7.8472222222222221E-2</v>
      </c>
      <c r="O30" s="44"/>
      <c r="P30" s="45">
        <f>SUM(C30:J30,L30:N30)</f>
        <v>0.4548611111111111</v>
      </c>
    </row>
    <row r="31" spans="2:16" ht="14.15" customHeight="1" x14ac:dyDescent="0.45">
      <c r="B31" s="36" t="s">
        <v>164</v>
      </c>
      <c r="C31" s="46">
        <v>0.40625</v>
      </c>
      <c r="D31" s="7">
        <v>7.6388888888888895E-2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7"/>
      <c r="P31" s="45">
        <f>SUM(C31:N31)</f>
        <v>0.50208333333333333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0.40625</v>
      </c>
      <c r="D34" s="108">
        <f t="shared" ref="D34:N34" si="1">D31-D32-D33</f>
        <v>7.6388888888888895E-2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1.9444444444444445E-2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0.50208333333333333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/>
      <c r="D36" s="147"/>
      <c r="E36" s="145"/>
      <c r="F36" s="146"/>
      <c r="G36" s="145"/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182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1.61</v>
      </c>
      <c r="E53" s="111">
        <v>2.06</v>
      </c>
      <c r="F53" s="111">
        <v>0.93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426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-163</v>
      </c>
      <c r="E72" s="99" t="s">
        <v>117</v>
      </c>
      <c r="F72" s="59">
        <v>18.600000000000001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</v>
      </c>
      <c r="D73" s="59">
        <v>-164.4</v>
      </c>
      <c r="E73" s="101" t="s">
        <v>121</v>
      </c>
      <c r="F73" s="60">
        <v>16.399999999999999</v>
      </c>
      <c r="G73" s="60">
        <v>11.3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-169.5</v>
      </c>
      <c r="D74" s="59">
        <v>-165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-110.9</v>
      </c>
      <c r="D75" s="59">
        <v>-108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25.7</v>
      </c>
      <c r="D76" s="59">
        <v>26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21.8</v>
      </c>
      <c r="D77" s="59">
        <v>21.9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19.899999999999999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18.5</v>
      </c>
      <c r="D79" s="59">
        <v>18.600000000000001</v>
      </c>
      <c r="E79" s="99" t="s">
        <v>151</v>
      </c>
      <c r="F79" s="59">
        <v>10</v>
      </c>
      <c r="G79" s="59">
        <v>13.3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6.5499999999999998E-4</v>
      </c>
      <c r="D80" s="63">
        <v>1.31E-3</v>
      </c>
      <c r="E80" s="101" t="s">
        <v>156</v>
      </c>
      <c r="F80" s="60">
        <v>23.1</v>
      </c>
      <c r="G80" s="60">
        <v>7.6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183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2025-07-07T10:58:23Z</dcterms:modified>
</cp:coreProperties>
</file>