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6월\"/>
    </mc:Choice>
  </mc:AlternateContent>
  <xr:revisionPtr revIDLastSave="0" documentId="13_ncr:1_{F64FDA2E-560C-4955-B62C-135D629323FE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<sst xmlns="http://schemas.openxmlformats.org/spreadsheetml/2006/main" count="213" uniqueCount="193">
  <si>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</si>
  <si>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</si>
  <si>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</si>
  <si>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</si>
  <si>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</si>
  <si>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</si>
  <si>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</si>
  <si>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</si>
  <si>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</si>
  <si>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</si>
  <si>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</si>
  <si>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</si>
  <si>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</si>
  <si>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</si>
  <si>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</si>
  <si>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</si>
  <si>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</si>
  <si>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</si>
  <si>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</si>
  <si>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</si>
  <si>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</si>
  <si>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</si>
  <si>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</si>
  <si>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</si>
  <si>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</si>
  <si>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</si>
  <si>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</si>
  <si>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</si>
  <si>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</si>
  <si>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</si>
  <si>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</si>
  <si>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</si>
  <si>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</si>
  <si>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</si>
  <si>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</si>
  <si>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</si>
  <si>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</si>
  <si>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</si>
  <si>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</si>
  <si>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</si>
  <si>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</si>
  <si>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</si>
  <si>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</si>
  <si>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</si>
  <si>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</si>
  <si>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</si>
  <si>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</si>
  <si>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</si>
  <si>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</si>
  <si>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</si>
  <si>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</si>
  <si>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</si>
  <si>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</si>
  <si>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</si>
  <si>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</si>
  <si>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</si>
  <si>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</si>
  <si>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</si>
  <si>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</si>
  <si>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</si>
  <si>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</si>
  <si>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</si>
  <si>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</si>
  <si>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</si>
  <si>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</si>
  <si>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</si>
  <si>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</si>
  <si>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</si>
  <si>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</si>
  <si>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</si>
  <si>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</si>
  <si>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</si>
  <si>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</si>
  <si>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</si>
  <si>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</si>
  <si>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</si>
  <si>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</si>
  <si>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</si>
  <si>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</si>
  <si>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</si>
  <si>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</si>
  <si>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</si>
  <si>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</si>
  <si>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</si>
  <si>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</si>
  <si>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</si>
  <si>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</si>
  <si>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</si>
  <si>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</si>
  <si>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</si>
  <si>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</si>
  <si>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</si>
  <si>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</si>
  <si>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</si>
  <si>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</si>
  <si>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</si>
  <si>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</si>
  <si>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</si>
  <si>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</si>
  <si>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</si>
  <si>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</si>
  <si>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</si>
  <si>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</si>
  <si>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</si>
  <si>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</si>
  <si>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</si>
  <si>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</si>
  <si>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</si>
  <si>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</si>
  <si>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</si>
  <si>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</si>
  <si>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</si>
  <si>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</si>
  <si>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</si>
  <si>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</si>
  <si>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</si>
  <si>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</si>
  <si>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</si>
  <si>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</si>
  <si>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</si>
  <si>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</si>
  <si>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</si>
  <si>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</si>
  <si>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</si>
  <si>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</si>
  <si>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</si>
  <si>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</si>
  <si>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</si>
  <si>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</si>
  <si>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</si>
  <si>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</si>
  <si>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</si>
  <si>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</si>
  <si>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</si>
  <si>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</si>
  <si>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</si>
  <si>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</si>
  <si>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</si>
  <si>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</si>
  <si>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</si>
  <si>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</si>
  <si>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</si>
  <si>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</si>
  <si>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</si>
  <si>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</si>
  <si>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</si>
  <si>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</si>
  <si>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</si>
  <si>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</si>
  <si>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</si>
  <si>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</si>
  <si>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</si>
  <si>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</si>
  <si>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</si>
  <si>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</si>
  <si>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</si>
  <si>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</si>
  <si>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</si>
  <si>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</si>
  <si>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</si>
  <si>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</si>
  <si>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</si>
  <si>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</si>
  <si>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</si>
  <si>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</si>
  <si>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</si>
  <si>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</si>
  <si>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</si>
  <si>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</si>
  <si>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</si>
  <si>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</si>
  <si>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</si>
  <si>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</si>
  <si>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</si>
  <si>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</si>
  <si>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</si>
  <si>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</si>
  <si>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</si>
  <si>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</si>
  <si>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</si>
  <si>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KSP</t>
    <phoneticPr fontId="3" type="noConversion"/>
  </si>
  <si>
    <t>박다운</t>
    <phoneticPr fontId="3" type="noConversion"/>
  </si>
  <si>
    <t>1. 월령 40% 이하로 방풍막 제거</t>
    <phoneticPr fontId="3" type="noConversion"/>
  </si>
  <si>
    <t>S</t>
    <phoneticPr fontId="3" type="noConversion"/>
  </si>
  <si>
    <t>M_037551-037552:N</t>
    <phoneticPr fontId="3" type="noConversion"/>
  </si>
  <si>
    <t>M_037554-037555:K</t>
    <phoneticPr fontId="3" type="noConversion"/>
  </si>
  <si>
    <t>M_037562-037563:M</t>
    <phoneticPr fontId="3" type="noConversion"/>
  </si>
  <si>
    <t>E_037579</t>
    <phoneticPr fontId="3" type="noConversion"/>
  </si>
  <si>
    <t xml:space="preserve">30s/29k 40s/25k 50s/20k </t>
    <phoneticPr fontId="3" type="noConversion"/>
  </si>
  <si>
    <t>20s/17k 30s/19k 40s/19k</t>
    <phoneticPr fontId="3" type="noConversion"/>
  </si>
  <si>
    <t xml:space="preserve">50s/22k 40s/24k 30s/25k </t>
    <phoneticPr fontId="3" type="noConversion"/>
  </si>
  <si>
    <t>50s/17k 40s/20k 30s/22k</t>
    <phoneticPr fontId="3" type="noConversion"/>
  </si>
  <si>
    <t>1. [E_037579] 관측 중 관측실 문 개방으로 인한 빛 노출 : 재촬영 진행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</si>
</sst>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52" xfId="0" applyFont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6" zoomScale="145" zoomScaleNormal="145" workbookViewId="0">
      <selection activeCell="I77" sqref="I77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4" t="s">
        <v>0</v>
      </c>
      <c r="C2" s="1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5">
        <v>45835</v>
      </c>
      <c r="D3" s="126"/>
      <c r="E3" s="1"/>
      <c r="F3" s="1"/>
      <c r="G3" s="1"/>
      <c r="H3" s="1"/>
      <c r="I3" s="1"/>
      <c r="J3" s="1"/>
      <c r="K3" s="65" t="s">
        <v>2</v>
      </c>
      <c r="L3" s="127">
        <f>(P31-(P32+P33))/P31*100</f>
        <v>100</v>
      </c>
      <c r="M3" s="127"/>
      <c r="N3" s="65" t="s">
        <v>3</v>
      </c>
      <c r="O3" s="127">
        <f>(P31-P33)/P31*100</f>
        <v>100</v>
      </c>
      <c r="P3" s="127"/>
    </row>
    <row r="4" spans="2:16" ht="14.25" customHeight="1" x14ac:dyDescent="0.45">
      <c r="B4" s="33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4" t="s">
        <v>7</v>
      </c>
      <c r="C7" s="12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0.94374999999999998</v>
      </c>
      <c r="D9" s="8">
        <v>1.2</v>
      </c>
      <c r="E9" s="8">
        <v>6.8</v>
      </c>
      <c r="F9" s="8">
        <v>43</v>
      </c>
      <c r="G9" s="35" t="s">
        <v>183</v>
      </c>
      <c r="H9" s="8">
        <v>3.2</v>
      </c>
      <c r="I9" s="35">
        <v>1.7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0.13194444444444445</v>
      </c>
      <c r="D10" s="8">
        <v>1.1000000000000001</v>
      </c>
      <c r="E10" s="8">
        <v>7</v>
      </c>
      <c r="F10" s="8">
        <v>36</v>
      </c>
      <c r="G10" s="115" t="s">
        <v>183</v>
      </c>
      <c r="H10" s="8">
        <v>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0.45624999999999999</v>
      </c>
      <c r="D11" s="14">
        <v>1.2</v>
      </c>
      <c r="E11" s="14">
        <v>5.8</v>
      </c>
      <c r="F11" s="14">
        <v>27</v>
      </c>
      <c r="G11" s="115" t="s">
        <v>183</v>
      </c>
      <c r="H11" s="14">
        <v>0.8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23.512499999999999</v>
      </c>
      <c r="D12" s="18">
        <f>AVERAGE(D9:D11)</f>
        <v>1.1666666666666667</v>
      </c>
      <c r="E12" s="18">
        <f>AVERAGE(E9:E11)</f>
        <v>6.5333333333333341</v>
      </c>
      <c r="F12" s="19">
        <f>AVERAGE(F9:F11)</f>
        <v>35.333333333333336</v>
      </c>
      <c r="G12" s="20"/>
      <c r="H12" s="21">
        <f>AVERAGE(H9:H11)</f>
        <v>2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4" t="s">
        <v>26</v>
      </c>
      <c r="C14" s="12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180</v>
      </c>
      <c r="G16" s="26" t="s">
        <v>179</v>
      </c>
      <c r="H16" s="26" t="s">
        <v>180</v>
      </c>
      <c r="I16" s="26" t="s">
        <v>173</v>
      </c>
      <c r="J16" s="26" t="s">
        <v>172</v>
      </c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0.92083333333333339</v>
      </c>
      <c r="D17" s="27">
        <v>0.92291666666666661</v>
      </c>
      <c r="E17" s="27">
        <v>0.94374999999999998</v>
      </c>
      <c r="F17" s="27">
        <v>0.96250000000000002</v>
      </c>
      <c r="G17" s="27">
        <v>0.98541666666666661</v>
      </c>
      <c r="H17" s="27">
        <v>0.36458333333333331</v>
      </c>
      <c r="I17" s="27">
        <v>0.43124999999999997</v>
      </c>
      <c r="J17" s="27">
        <v>0.45624999999999999</v>
      </c>
      <c r="K17" s="27"/>
      <c r="L17" s="27"/>
      <c r="M17" s="27"/>
      <c r="N17" s="27"/>
      <c r="O17" s="27"/>
      <c r="P17" s="27">
        <v>0.4694444444444445</v>
      </c>
    </row>
    <row r="18" spans="2:16" ht="14.15" customHeight="1" x14ac:dyDescent="0.45">
      <c r="B18" s="34" t="s">
        <v>43</v>
      </c>
      <c r="C18" s="26">
        <v>37406</v>
      </c>
      <c r="D18" s="26">
        <v>37407</v>
      </c>
      <c r="E18" s="26">
        <v>37418</v>
      </c>
      <c r="F18" s="26">
        <v>37430</v>
      </c>
      <c r="G18" s="26">
        <v>37446</v>
      </c>
      <c r="H18" s="26">
        <v>37705</v>
      </c>
      <c r="I18" s="26">
        <v>37750</v>
      </c>
      <c r="J18" s="26">
        <v>37762</v>
      </c>
      <c r="K18" s="26"/>
      <c r="L18" s="26"/>
      <c r="M18" s="26"/>
      <c r="N18" s="26"/>
      <c r="O18" s="26"/>
      <c r="P18" s="26">
        <v>37773</v>
      </c>
    </row>
    <row r="19" spans="2:16" ht="14.15" customHeight="1" thickBot="1" x14ac:dyDescent="0.5">
      <c r="B19" s="13" t="s">
        <v>44</v>
      </c>
      <c r="C19" s="28"/>
      <c r="D19" s="26">
        <v>37417</v>
      </c>
      <c r="E19" s="29">
        <v>37429</v>
      </c>
      <c r="F19" s="29">
        <v>37445</v>
      </c>
      <c r="G19" s="29">
        <v>37704</v>
      </c>
      <c r="H19" s="26">
        <v>37749</v>
      </c>
      <c r="I19" s="29">
        <v>37761</v>
      </c>
      <c r="J19" s="29">
        <v>37772</v>
      </c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11</v>
      </c>
      <c r="E20" s="32">
        <f t="shared" ref="E20:O20" si="0">IF(ISNUMBER(E18),E19-E18+1,"")</f>
        <v>12</v>
      </c>
      <c r="F20" s="32">
        <f t="shared" si="0"/>
        <v>16</v>
      </c>
      <c r="G20" s="32">
        <f t="shared" si="0"/>
        <v>259</v>
      </c>
      <c r="H20" s="32">
        <f t="shared" si="0"/>
        <v>45</v>
      </c>
      <c r="I20" s="32">
        <f t="shared" si="0"/>
        <v>12</v>
      </c>
      <c r="J20" s="32">
        <f t="shared" si="0"/>
        <v>11</v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116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3" t="s">
        <v>46</v>
      </c>
      <c r="C22" s="34" t="s">
        <v>22</v>
      </c>
      <c r="D22" s="34" t="s">
        <v>24</v>
      </c>
      <c r="E22" s="34" t="s">
        <v>47</v>
      </c>
      <c r="F22" s="134" t="s">
        <v>48</v>
      </c>
      <c r="G22" s="134"/>
      <c r="H22" s="134"/>
      <c r="I22" s="134"/>
      <c r="J22" s="34" t="s">
        <v>22</v>
      </c>
      <c r="K22" s="34" t="s">
        <v>24</v>
      </c>
      <c r="L22" s="34" t="s">
        <v>47</v>
      </c>
      <c r="M22" s="134" t="s">
        <v>48</v>
      </c>
      <c r="N22" s="134"/>
      <c r="O22" s="134"/>
      <c r="P22" s="134"/>
    </row>
    <row r="23" spans="2:16" ht="13.5" customHeight="1" x14ac:dyDescent="0.45">
      <c r="B23" s="133"/>
      <c r="C23" s="114">
        <v>37412</v>
      </c>
      <c r="D23" s="114">
        <v>37414</v>
      </c>
      <c r="E23" s="113" t="s">
        <v>174</v>
      </c>
      <c r="F23" s="135" t="s">
        <v>188</v>
      </c>
      <c r="G23" s="136"/>
      <c r="H23" s="136"/>
      <c r="I23" s="137"/>
      <c r="J23" s="113">
        <v>37762</v>
      </c>
      <c r="K23" s="113">
        <v>37764</v>
      </c>
      <c r="L23" s="113" t="s">
        <v>175</v>
      </c>
      <c r="M23" s="132" t="s">
        <v>190</v>
      </c>
      <c r="N23" s="132"/>
      <c r="O23" s="132"/>
      <c r="P23" s="132"/>
    </row>
    <row r="24" spans="2:16" ht="13.5" customHeight="1" x14ac:dyDescent="0.45">
      <c r="B24" s="133"/>
      <c r="C24" s="35"/>
      <c r="D24" s="35"/>
      <c r="E24" s="113" t="s">
        <v>176</v>
      </c>
      <c r="F24" s="135"/>
      <c r="G24" s="136"/>
      <c r="H24" s="136"/>
      <c r="I24" s="137"/>
      <c r="J24" s="113"/>
      <c r="K24" s="113"/>
      <c r="L24" s="113" t="s">
        <v>177</v>
      </c>
      <c r="M24" s="132"/>
      <c r="N24" s="132"/>
      <c r="O24" s="132"/>
      <c r="P24" s="132"/>
    </row>
    <row r="25" spans="2:16" ht="13.5" customHeight="1" x14ac:dyDescent="0.45">
      <c r="B25" s="133"/>
      <c r="C25" s="114">
        <v>37415</v>
      </c>
      <c r="D25" s="114">
        <v>37417</v>
      </c>
      <c r="E25" s="113" t="s">
        <v>177</v>
      </c>
      <c r="F25" s="135" t="s">
        <v>189</v>
      </c>
      <c r="G25" s="136"/>
      <c r="H25" s="136"/>
      <c r="I25" s="137"/>
      <c r="J25" s="113">
        <v>37765</v>
      </c>
      <c r="K25" s="113">
        <v>37767</v>
      </c>
      <c r="L25" s="113" t="s">
        <v>176</v>
      </c>
      <c r="M25" s="132" t="s">
        <v>191</v>
      </c>
      <c r="N25" s="132"/>
      <c r="O25" s="132"/>
      <c r="P25" s="132"/>
    </row>
    <row r="26" spans="2:16" ht="13.5" customHeight="1" x14ac:dyDescent="0.45">
      <c r="B26" s="133"/>
      <c r="C26" s="35"/>
      <c r="D26" s="35"/>
      <c r="E26" s="113" t="s">
        <v>175</v>
      </c>
      <c r="F26" s="132"/>
      <c r="G26" s="132"/>
      <c r="H26" s="132"/>
      <c r="I26" s="132"/>
      <c r="J26" s="113"/>
      <c r="K26" s="113"/>
      <c r="L26" s="113" t="s">
        <v>174</v>
      </c>
      <c r="M26" s="132"/>
      <c r="N26" s="132"/>
      <c r="O26" s="132"/>
      <c r="P26" s="13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4" t="s">
        <v>49</v>
      </c>
      <c r="C28" s="124"/>
      <c r="D28" s="1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0.39444444444444443</v>
      </c>
      <c r="D30" s="42">
        <v>6.3194444444444442E-2</v>
      </c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0.45763888888888887</v>
      </c>
    </row>
    <row r="31" spans="2:16" ht="14.15" customHeight="1" x14ac:dyDescent="0.45">
      <c r="B31" s="36" t="s">
        <v>164</v>
      </c>
      <c r="C31" s="46">
        <v>0.37916666666666665</v>
      </c>
      <c r="D31" s="7">
        <v>8.9583333333333334E-2</v>
      </c>
      <c r="E31" s="7"/>
      <c r="F31" s="7"/>
      <c r="G31" s="7"/>
      <c r="H31" s="7"/>
      <c r="I31" s="7"/>
      <c r="J31" s="7"/>
      <c r="K31" s="7">
        <v>4.3750000000000004E-2</v>
      </c>
      <c r="L31" s="7"/>
      <c r="M31" s="7"/>
      <c r="N31" s="7"/>
      <c r="O31" s="47"/>
      <c r="P31" s="45">
        <f>SUM(C31:N31)</f>
        <v>0.51249999999999996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0.37916666666666665</v>
      </c>
      <c r="D34" s="108">
        <f t="shared" ref="D34:N34" si="1">D31-D32-D33</f>
        <v>8.9583333333333334E-2</v>
      </c>
      <c r="E34" s="108">
        <f t="shared" si="1"/>
        <v>0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4.3750000000000004E-2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0.51249999999999996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61" t="s">
        <v>66</v>
      </c>
      <c r="C36" s="147" t="s">
        <v>184</v>
      </c>
      <c r="D36" s="147"/>
      <c r="E36" s="147" t="s">
        <v>185</v>
      </c>
      <c r="F36" s="147"/>
      <c r="G36" s="147" t="s">
        <v>186</v>
      </c>
      <c r="H36" s="147"/>
      <c r="I36" s="147" t="s">
        <v>187</v>
      </c>
      <c r="J36" s="147"/>
      <c r="K36" s="147"/>
      <c r="L36" s="147"/>
      <c r="M36" s="147"/>
      <c r="N36" s="147"/>
      <c r="O36" s="145"/>
      <c r="P36" s="146"/>
    </row>
    <row r="37" spans="2:16" ht="18" customHeight="1" x14ac:dyDescent="0.45">
      <c r="B37" s="162"/>
      <c r="C37" s="147"/>
      <c r="D37" s="147"/>
      <c r="E37" s="145"/>
      <c r="F37" s="146"/>
      <c r="G37" s="148"/>
      <c r="H37" s="147"/>
      <c r="I37" s="147"/>
      <c r="J37" s="147"/>
      <c r="K37" s="147"/>
      <c r="L37" s="147"/>
      <c r="M37" s="147"/>
      <c r="N37" s="147"/>
      <c r="O37" s="147"/>
      <c r="P37" s="147"/>
    </row>
    <row r="38" spans="2:16" ht="18" customHeight="1" x14ac:dyDescent="0.45">
      <c r="B38" s="162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</row>
    <row r="39" spans="2:16" ht="18" customHeight="1" x14ac:dyDescent="0.45">
      <c r="B39" s="162"/>
      <c r="C39" s="147"/>
      <c r="D39" s="147"/>
      <c r="E39" s="147"/>
      <c r="F39" s="147"/>
      <c r="G39" s="147"/>
      <c r="H39" s="147"/>
      <c r="I39" s="148"/>
      <c r="J39" s="147"/>
      <c r="K39" s="147"/>
      <c r="L39" s="147"/>
      <c r="M39" s="147"/>
      <c r="N39" s="147"/>
      <c r="O39" s="147"/>
      <c r="P39" s="147"/>
    </row>
    <row r="40" spans="2:16" ht="18" customHeight="1" x14ac:dyDescent="0.45">
      <c r="B40" s="162"/>
      <c r="C40" s="147"/>
      <c r="D40" s="147"/>
      <c r="E40" s="147"/>
      <c r="F40" s="147"/>
      <c r="G40" s="148"/>
      <c r="H40" s="147"/>
      <c r="I40" s="147"/>
      <c r="J40" s="147"/>
      <c r="K40" s="147"/>
      <c r="L40" s="147"/>
      <c r="M40" s="147"/>
      <c r="N40" s="147"/>
      <c r="O40" s="147"/>
      <c r="P40" s="147"/>
    </row>
    <row r="41" spans="2:16" ht="18" customHeight="1" x14ac:dyDescent="0.45">
      <c r="B41" s="163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9" t="s">
        <v>67</v>
      </c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1"/>
    </row>
    <row r="44" spans="2:16" ht="14.15" customHeight="1" x14ac:dyDescent="0.45">
      <c r="B44" s="152" t="s">
        <v>192</v>
      </c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4"/>
    </row>
    <row r="45" spans="2:16" ht="14.15" customHeight="1" x14ac:dyDescent="0.4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7"/>
    </row>
    <row r="46" spans="2:16" ht="14.15" customHeight="1" x14ac:dyDescent="0.4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60"/>
    </row>
    <row r="47" spans="2:16" ht="14.15" customHeight="1" x14ac:dyDescent="0.4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60"/>
    </row>
    <row r="48" spans="2:16" ht="14.15" customHeight="1" x14ac:dyDescent="0.45">
      <c r="B48" s="155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60"/>
    </row>
    <row r="49" spans="2:16" ht="14.15" customHeight="1" x14ac:dyDescent="0.4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60"/>
    </row>
    <row r="50" spans="2:16" ht="14.15" customHeight="1" x14ac:dyDescent="0.4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60"/>
    </row>
    <row r="51" spans="2:16" ht="14.15" customHeight="1" x14ac:dyDescent="0.4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60"/>
    </row>
    <row r="52" spans="2:16" ht="14.15" customHeight="1" thickBot="1" x14ac:dyDescent="0.5">
      <c r="B52" s="177"/>
      <c r="C52" s="178"/>
      <c r="D52" s="159"/>
      <c r="E52" s="159"/>
      <c r="F52" s="159"/>
      <c r="G52" s="178"/>
      <c r="H52" s="178"/>
      <c r="I52" s="178"/>
      <c r="J52" s="178"/>
      <c r="K52" s="178"/>
      <c r="L52" s="178"/>
      <c r="M52" s="178"/>
      <c r="N52" s="178"/>
      <c r="O52" s="178"/>
      <c r="P52" s="179"/>
    </row>
    <row r="53" spans="2:16" ht="14.15" customHeight="1" thickTop="1" thickBot="1" x14ac:dyDescent="0.5">
      <c r="B53" s="138" t="s">
        <v>166</v>
      </c>
      <c r="C53" s="139"/>
      <c r="D53" s="111">
        <v>1.49</v>
      </c>
      <c r="E53" s="111">
        <v>1.1399999999999999</v>
      </c>
      <c r="F53" s="111"/>
      <c r="G53" s="139"/>
      <c r="H53" s="139"/>
      <c r="I53" s="139"/>
      <c r="J53" s="139"/>
      <c r="K53" s="139"/>
      <c r="L53" s="139"/>
      <c r="M53" s="139"/>
      <c r="N53" s="139"/>
      <c r="O53" s="139"/>
      <c r="P53" s="140"/>
    </row>
    <row r="54" spans="2:16" ht="14.15" customHeight="1" thickTop="1" thickBot="1" x14ac:dyDescent="0.5">
      <c r="B54" s="141" t="s">
        <v>178</v>
      </c>
      <c r="C54" s="142"/>
      <c r="D54" s="142"/>
      <c r="E54" s="192"/>
      <c r="F54" s="111">
        <v>984</v>
      </c>
      <c r="G54" s="143"/>
      <c r="H54" s="143"/>
      <c r="I54" s="143"/>
      <c r="J54" s="143"/>
      <c r="K54" s="143"/>
      <c r="L54" s="143"/>
      <c r="M54" s="143"/>
      <c r="N54" s="143"/>
      <c r="O54" s="143"/>
      <c r="P54" s="144"/>
    </row>
    <row r="55" spans="2:16" ht="13.5" customHeight="1" thickTop="1" x14ac:dyDescent="0.45"/>
    <row r="56" spans="2:16" ht="17.25" customHeight="1" x14ac:dyDescent="0.45">
      <c r="B56" s="164" t="s">
        <v>68</v>
      </c>
      <c r="C56" s="164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65" t="s">
        <v>69</v>
      </c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7"/>
      <c r="N57" s="168" t="s">
        <v>70</v>
      </c>
      <c r="O57" s="166"/>
      <c r="P57" s="169"/>
    </row>
    <row r="58" spans="2:16" ht="17.149999999999999" customHeight="1" x14ac:dyDescent="0.45">
      <c r="B58" s="170" t="s">
        <v>71</v>
      </c>
      <c r="C58" s="171"/>
      <c r="D58" s="172"/>
      <c r="E58" s="170" t="s">
        <v>72</v>
      </c>
      <c r="F58" s="171"/>
      <c r="G58" s="172"/>
      <c r="H58" s="171" t="s">
        <v>73</v>
      </c>
      <c r="I58" s="171"/>
      <c r="J58" s="171"/>
      <c r="K58" s="173" t="s">
        <v>74</v>
      </c>
      <c r="L58" s="171"/>
      <c r="M58" s="174"/>
      <c r="N58" s="175"/>
      <c r="O58" s="171"/>
      <c r="P58" s="176"/>
    </row>
    <row r="59" spans="2:16" ht="20.149999999999999" customHeight="1" x14ac:dyDescent="0.45">
      <c r="B59" s="180" t="s">
        <v>75</v>
      </c>
      <c r="C59" s="181"/>
      <c r="D59" s="57" t="b">
        <v>1</v>
      </c>
      <c r="E59" s="180" t="s">
        <v>76</v>
      </c>
      <c r="F59" s="181"/>
      <c r="G59" s="57" t="b">
        <v>1</v>
      </c>
      <c r="H59" s="182" t="s">
        <v>77</v>
      </c>
      <c r="I59" s="181"/>
      <c r="J59" s="57" t="b">
        <v>1</v>
      </c>
      <c r="K59" s="182" t="s">
        <v>78</v>
      </c>
      <c r="L59" s="181"/>
      <c r="M59" s="57" t="b">
        <v>1</v>
      </c>
      <c r="N59" s="183" t="s">
        <v>79</v>
      </c>
      <c r="O59" s="181"/>
      <c r="P59" s="57" t="b">
        <v>1</v>
      </c>
    </row>
    <row r="60" spans="2:16" ht="20.149999999999999" customHeight="1" x14ac:dyDescent="0.45">
      <c r="B60" s="180" t="s">
        <v>80</v>
      </c>
      <c r="C60" s="181"/>
      <c r="D60" s="57" t="b">
        <v>1</v>
      </c>
      <c r="E60" s="180" t="s">
        <v>81</v>
      </c>
      <c r="F60" s="181"/>
      <c r="G60" s="57" t="b">
        <v>1</v>
      </c>
      <c r="H60" s="182" t="s">
        <v>82</v>
      </c>
      <c r="I60" s="181"/>
      <c r="J60" s="57" t="b">
        <v>1</v>
      </c>
      <c r="K60" s="182" t="s">
        <v>83</v>
      </c>
      <c r="L60" s="181"/>
      <c r="M60" s="57" t="b">
        <v>1</v>
      </c>
      <c r="N60" s="183" t="s">
        <v>84</v>
      </c>
      <c r="O60" s="181"/>
      <c r="P60" s="57" t="b">
        <v>1</v>
      </c>
    </row>
    <row r="61" spans="2:16" ht="20.149999999999999" customHeight="1" x14ac:dyDescent="0.45">
      <c r="B61" s="180" t="s">
        <v>85</v>
      </c>
      <c r="C61" s="181"/>
      <c r="D61" s="57" t="b">
        <v>1</v>
      </c>
      <c r="E61" s="180" t="s">
        <v>86</v>
      </c>
      <c r="F61" s="181"/>
      <c r="G61" s="57" t="b">
        <v>1</v>
      </c>
      <c r="H61" s="182" t="s">
        <v>87</v>
      </c>
      <c r="I61" s="181"/>
      <c r="J61" s="57" t="b">
        <v>1</v>
      </c>
      <c r="K61" s="182" t="s">
        <v>88</v>
      </c>
      <c r="L61" s="181"/>
      <c r="M61" s="57" t="b">
        <v>1</v>
      </c>
      <c r="N61" s="183" t="s">
        <v>89</v>
      </c>
      <c r="O61" s="181"/>
      <c r="P61" s="57" t="b">
        <v>1</v>
      </c>
    </row>
    <row r="62" spans="2:16" ht="20.149999999999999" customHeight="1" x14ac:dyDescent="0.45">
      <c r="B62" s="182" t="s">
        <v>87</v>
      </c>
      <c r="C62" s="181"/>
      <c r="D62" s="57" t="b">
        <v>1</v>
      </c>
      <c r="E62" s="180" t="s">
        <v>90</v>
      </c>
      <c r="F62" s="181"/>
      <c r="G62" s="57" t="b">
        <v>1</v>
      </c>
      <c r="H62" s="182" t="s">
        <v>91</v>
      </c>
      <c r="I62" s="181"/>
      <c r="J62" s="57" t="b">
        <v>0</v>
      </c>
      <c r="K62" s="182" t="s">
        <v>92</v>
      </c>
      <c r="L62" s="181"/>
      <c r="M62" s="57" t="b">
        <v>1</v>
      </c>
      <c r="N62" s="183" t="s">
        <v>82</v>
      </c>
      <c r="O62" s="181"/>
      <c r="P62" s="57" t="b">
        <v>1</v>
      </c>
    </row>
    <row r="63" spans="2:16" ht="20.149999999999999" customHeight="1" x14ac:dyDescent="0.45">
      <c r="B63" s="182" t="s">
        <v>93</v>
      </c>
      <c r="C63" s="181"/>
      <c r="D63" s="57" t="b">
        <v>1</v>
      </c>
      <c r="E63" s="180" t="s">
        <v>94</v>
      </c>
      <c r="F63" s="181"/>
      <c r="G63" s="57" t="b">
        <v>1</v>
      </c>
      <c r="H63" s="67"/>
      <c r="I63" s="68"/>
      <c r="J63" s="69"/>
      <c r="K63" s="182" t="s">
        <v>95</v>
      </c>
      <c r="L63" s="181"/>
      <c r="M63" s="57" t="b">
        <v>1</v>
      </c>
      <c r="N63" s="183" t="s">
        <v>162</v>
      </c>
      <c r="O63" s="181"/>
      <c r="P63" s="57" t="b">
        <v>1</v>
      </c>
    </row>
    <row r="64" spans="2:16" ht="20.149999999999999" customHeight="1" x14ac:dyDescent="0.45">
      <c r="B64" s="182" t="s">
        <v>96</v>
      </c>
      <c r="C64" s="181"/>
      <c r="D64" s="57" t="b">
        <v>0</v>
      </c>
      <c r="E64" s="180" t="s">
        <v>97</v>
      </c>
      <c r="F64" s="181"/>
      <c r="G64" s="57" t="b">
        <v>1</v>
      </c>
      <c r="H64" s="70"/>
      <c r="I64" s="71"/>
      <c r="J64" s="72"/>
      <c r="K64" s="190" t="s">
        <v>98</v>
      </c>
      <c r="L64" s="191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80" t="s">
        <v>161</v>
      </c>
      <c r="F65" s="181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84" t="s">
        <v>104</v>
      </c>
      <c r="C69" s="184"/>
      <c r="D69" s="80"/>
      <c r="E69" s="80"/>
      <c r="F69" s="186" t="s">
        <v>105</v>
      </c>
      <c r="G69" s="188" t="s">
        <v>106</v>
      </c>
      <c r="H69" s="80"/>
      <c r="I69" s="184" t="s">
        <v>107</v>
      </c>
      <c r="J69" s="184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85"/>
      <c r="C70" s="185"/>
      <c r="D70" s="84"/>
      <c r="E70" s="85"/>
      <c r="F70" s="187"/>
      <c r="G70" s="189"/>
      <c r="H70" s="86"/>
      <c r="I70" s="185"/>
      <c r="J70" s="185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-164.1</v>
      </c>
      <c r="D72" s="59">
        <v>-166.8</v>
      </c>
      <c r="E72" s="99" t="s">
        <v>117</v>
      </c>
      <c r="F72" s="59">
        <v>17.2</v>
      </c>
      <c r="G72" s="59">
        <v>16.5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-167.3</v>
      </c>
      <c r="D73" s="59">
        <v>-171.3</v>
      </c>
      <c r="E73" s="101" t="s">
        <v>121</v>
      </c>
      <c r="F73" s="60">
        <v>34.200000000000003</v>
      </c>
      <c r="G73" s="60">
        <v>20.9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-190.3</v>
      </c>
      <c r="D74" s="59">
        <v>-195.9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-112.2</v>
      </c>
      <c r="D75" s="59">
        <v>-119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25.9</v>
      </c>
      <c r="D76" s="59">
        <v>24.3</v>
      </c>
      <c r="E76" s="101" t="s">
        <v>136</v>
      </c>
      <c r="F76" s="61">
        <v>15</v>
      </c>
      <c r="G76" s="61">
        <v>10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22.3</v>
      </c>
      <c r="D77" s="59">
        <v>20.6</v>
      </c>
      <c r="E77" s="101" t="s">
        <v>141</v>
      </c>
      <c r="F77" s="61">
        <v>245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20.399999999999999</v>
      </c>
      <c r="D78" s="59">
        <v>18.8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19.100000000000001</v>
      </c>
      <c r="D79" s="59">
        <v>17.399999999999999</v>
      </c>
      <c r="E79" s="99" t="s">
        <v>151</v>
      </c>
      <c r="F79" s="59">
        <v>12.2</v>
      </c>
      <c r="G79" s="59">
        <v>6.5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9.5500000000000004E-5</v>
      </c>
      <c r="D80" s="63">
        <v>8.3800000000000004E-5</v>
      </c>
      <c r="E80" s="101" t="s">
        <v>156</v>
      </c>
      <c r="F80" s="60">
        <v>37.1</v>
      </c>
      <c r="G80" s="60">
        <v>38.9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8" t="s">
        <v>160</v>
      </c>
      <c r="C84" s="128"/>
    </row>
    <row r="85" spans="2:16" ht="15" customHeight="1" x14ac:dyDescent="0.45">
      <c r="B85" s="129" t="s">
        <v>182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</row>
    <row r="86" spans="2:16" ht="15" customHeight="1" x14ac:dyDescent="0.45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 x14ac:dyDescent="0.45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 x14ac:dyDescent="0.45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 x14ac:dyDescent="0.45">
      <c r="B89" s="123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 x14ac:dyDescent="0.45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 x14ac:dyDescent="0.4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4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4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4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4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4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4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4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4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2025-06-27T11:20:05Z</dcterms:modified>
</cp:coreProperties>
</file>