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92E685E1-0A6E-448F-898A-7696EBB1ABE4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<sst xmlns="http://schemas.openxmlformats.org/spreadsheetml/2006/main" count="205" uniqueCount="185">
  <si>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</si>
  <si>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</si>
  <si>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</si>
  <si>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</si>
  <si>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</si>
  <si>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</si>
  <si>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</si>
  <si>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</si>
  <si>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</si>
  <si>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</si>
  <si>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</si>
  <si>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</si>
  <si>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</si>
  <si>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</si>
  <si>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</si>
  <si>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</si>
  <si>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</si>
  <si>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</si>
  <si>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</si>
  <si>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</si>
  <si>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</si>
  <si>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</si>
  <si>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</si>
  <si>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</si>
  <si>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</si>
  <si>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</si>
  <si>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</si>
  <si>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</si>
  <si>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</si>
  <si>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</si>
  <si>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</si>
  <si>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</si>
  <si>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</si>
  <si>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</si>
  <si>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</si>
  <si>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</si>
  <si>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</si>
  <si>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</si>
  <si>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</si>
  <si>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</si>
  <si>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</si>
  <si>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</si>
  <si>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</si>
  <si>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</si>
  <si>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</si>
  <si>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</si>
  <si>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</si>
  <si>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</si>
  <si>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</si>
  <si>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</si>
  <si>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</si>
  <si>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</si>
  <si>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</si>
  <si>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</si>
  <si>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</si>
  <si>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</si>
  <si>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</si>
  <si>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</si>
  <si>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</si>
  <si>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</si>
  <si>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</si>
  <si>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</si>
  <si>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</si>
  <si>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</si>
  <si>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</si>
  <si>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</si>
  <si>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</si>
  <si>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</si>
  <si>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</si>
  <si>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</si>
  <si>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</si>
  <si>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</si>
  <si>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</si>
  <si>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</si>
  <si>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</si>
  <si>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</si>
  <si>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</si>
  <si>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</si>
  <si>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</si>
  <si>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</si>
  <si>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</si>
  <si>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</si>
  <si>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</si>
  <si>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</si>
  <si>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</si>
  <si>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</si>
  <si>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</si>
  <si>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</si>
  <si>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</si>
  <si>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</si>
  <si>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</si>
  <si>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</si>
  <si>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</si>
  <si>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</si>
  <si>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</si>
  <si>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</si>
  <si>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</si>
  <si>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</si>
  <si>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</si>
  <si>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</si>
  <si>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</si>
  <si>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</si>
  <si>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</si>
  <si>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</si>
  <si>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</si>
  <si>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</si>
  <si>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</si>
  <si>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</si>
  <si>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</si>
  <si>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</si>
  <si>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</si>
  <si>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</si>
  <si>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</si>
  <si>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</si>
  <si>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</si>
  <si>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</si>
  <si>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</si>
  <si>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</si>
  <si>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</si>
  <si>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</si>
  <si>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</si>
  <si>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</si>
  <si>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</si>
  <si>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</si>
  <si>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</si>
  <si>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</si>
  <si>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</si>
  <si>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</si>
  <si>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</si>
  <si>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</si>
  <si>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</si>
  <si>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</si>
  <si>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</si>
  <si>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</si>
  <si>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</si>
  <si>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</si>
  <si>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</si>
  <si>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</si>
  <si>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</si>
  <si>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</si>
  <si>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</si>
  <si>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</si>
  <si>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</si>
  <si>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</si>
  <si>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</si>
  <si>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</si>
  <si>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</si>
  <si>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</si>
  <si>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</si>
  <si>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</si>
  <si>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</si>
  <si>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</si>
  <si>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</si>
  <si>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</si>
  <si>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</si>
  <si>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</si>
  <si>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</si>
  <si>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</si>
  <si>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</si>
  <si>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</si>
  <si>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</si>
  <si>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</si>
  <si>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</si>
  <si>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</si>
  <si>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</si>
  <si>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</si>
  <si>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</si>
  <si>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</si>
  <si>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</si>
  <si>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</si>
  <si>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</si>
  <si>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</si>
  <si>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</si>
  <si>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</si>
  <si>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</si>
  <si>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</si>
  <si>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</si>
  <si>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</si>
  <si>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</si>
  <si>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</si>
  <si>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</si>
  <si>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</si>
  <si>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</si>
  <si>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-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</si>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</sst>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249620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62</xdr:row>
          <xdr:rowOff>249620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C32" sqref="C32"/>
    </sheetView>
  </sheetViews>
  <sheetFormatPr defaultColWidth="0" defaultRowHeight="11.25" zeroHeight="1" x14ac:dyDescent="0.25"/>
  <cols>
    <col min="1" max="1" width="0.7109375" style="64" customWidth="1"/>
    <col min="2" max="2" width="7.7109375" style="64" customWidth="1"/>
    <col min="3" max="16" width="6.7109375" style="64" customWidth="1"/>
    <col min="17" max="17" width="0.7109375" style="64" customWidth="1"/>
    <col min="18" max="18" width="9.140625" style="64" hidden="1" customWidth="1"/>
    <col min="19" max="16384" width="9.140625" style="64" hidden="1"/>
  </cols>
  <sheetData>
    <row r="1" spans="2:16" ht="13.5" customHeight="1" x14ac:dyDescent="0.25"/>
    <row r="2" spans="2:16" ht="14.25" customHeight="1" thickBot="1" x14ac:dyDescent="0.3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3" t="s">
        <v>1</v>
      </c>
      <c r="C3" s="125">
        <v>45834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2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4" t="s">
        <v>22</v>
      </c>
      <c r="C9" s="27">
        <v>0.95833333333333337</v>
      </c>
      <c r="D9" s="8"/>
      <c r="E9" s="8">
        <v>5.2</v>
      </c>
      <c r="F9" s="8">
        <v>91</v>
      </c>
      <c r="G9" s="35" t="s">
        <v>184</v>
      </c>
      <c r="H9" s="8">
        <v>4.3</v>
      </c>
      <c r="I9" s="35">
        <v>0.1</v>
      </c>
      <c r="J9" s="9">
        <f>IF(L9, 1, 0) + IF(M9, 2, 0) + IF(N9, 4, 0) + IF(O9, 8, 0) + IF(P9, 16, 0)</f>
        <v>20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1</v>
      </c>
    </row>
    <row r="10" spans="2:16" ht="14.25" customHeight="1" x14ac:dyDescent="0.25">
      <c r="B10" s="34" t="s">
        <v>23</v>
      </c>
      <c r="C10" s="27"/>
      <c r="D10" s="8"/>
      <c r="E10" s="8"/>
      <c r="F10" s="8"/>
      <c r="G10" s="115"/>
      <c r="H10" s="8"/>
      <c r="I10" s="11"/>
      <c r="J10" s="9">
        <f>IF(L10, 1, 0) + IF(M10, 2, 0) + IF(N10, 4, 0) + IF(O10, 8, 0) + IF(P10, 16, 0)</f>
        <v>20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1</v>
      </c>
    </row>
    <row r="11" spans="2:16" ht="14.25" customHeight="1" thickBot="1" x14ac:dyDescent="0.3">
      <c r="B11" s="13" t="s">
        <v>24</v>
      </c>
      <c r="C11" s="27">
        <v>0.43333333333333335</v>
      </c>
      <c r="D11" s="14"/>
      <c r="E11" s="14">
        <v>0.3</v>
      </c>
      <c r="F11" s="14">
        <v>89</v>
      </c>
      <c r="G11" s="115" t="s">
        <v>184</v>
      </c>
      <c r="H11" s="14">
        <v>4.0999999999999996</v>
      </c>
      <c r="I11" s="15"/>
      <c r="J11" s="9">
        <f>IF(L11, 1, 0) + IF(M11, 2, 0) + IF(N11, 4, 0) + IF(O11, 8, 0) + IF(P11, 16, 0)</f>
        <v>20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1</v>
      </c>
    </row>
    <row r="12" spans="2:16" ht="14.25" customHeight="1" thickBot="1" x14ac:dyDescent="0.3">
      <c r="B12" s="16" t="s">
        <v>25</v>
      </c>
      <c r="C12" s="17">
        <f>(24-C9)+C11</f>
        <v>23.475000000000001</v>
      </c>
      <c r="D12" s="18" t="e">
        <f>AVERAGE(D9:D11)</f>
        <v>#DIV/0!</v>
      </c>
      <c r="E12" s="18">
        <f>AVERAGE(E9:E11)</f>
        <v>2.75</v>
      </c>
      <c r="F12" s="19">
        <f>AVERAGE(F9:F11)</f>
        <v>90</v>
      </c>
      <c r="G12" s="20"/>
      <c r="H12" s="21">
        <f>AVERAGE(H9:H11)</f>
        <v>4.1999999999999993</v>
      </c>
      <c r="I12" s="22"/>
      <c r="J12" s="23">
        <f>AVERAGE(J9:J11)</f>
        <v>20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" customHeight="1" x14ac:dyDescent="0.2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" customHeight="1" x14ac:dyDescent="0.25">
      <c r="B17" s="34" t="s">
        <v>42</v>
      </c>
      <c r="C17" s="27"/>
      <c r="D17" s="27"/>
      <c r="E17" s="27">
        <v>0.9506944444444444</v>
      </c>
      <c r="F17" s="27">
        <v>0.47013888888888888</v>
      </c>
      <c r="G17" s="27"/>
      <c r="H17" s="27">
        <v>0.36388888888888887</v>
      </c>
      <c r="I17" s="27">
        <v>0.42777777777777781</v>
      </c>
      <c r="J17" s="27"/>
      <c r="K17" s="27"/>
      <c r="L17" s="27"/>
      <c r="M17" s="27"/>
      <c r="N17" s="27"/>
      <c r="O17" s="27"/>
      <c r="P17" s="27"/>
    </row>
    <row r="18" spans="2:16" ht="14.1" customHeight="1" x14ac:dyDescent="0.25">
      <c r="B18" s="34" t="s">
        <v>43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ht="14.1" customHeight="1" thickBot="1" x14ac:dyDescent="0.3">
      <c r="B19" s="13" t="s">
        <v>44</v>
      </c>
      <c r="C19" s="28"/>
      <c r="D19" s="26"/>
      <c r="E19" s="29"/>
      <c r="F19" s="29"/>
      <c r="G19" s="29"/>
      <c r="H19" s="26"/>
      <c r="I19" s="29"/>
      <c r="J19" s="29"/>
      <c r="K19" s="29"/>
      <c r="L19" s="29"/>
      <c r="M19" s="29"/>
      <c r="N19" s="26"/>
      <c r="O19" s="26"/>
      <c r="P19" s="28"/>
    </row>
    <row r="20" spans="2:16" ht="14.1" customHeight="1" thickBot="1" x14ac:dyDescent="0.3">
      <c r="B20" s="30" t="s">
        <v>45</v>
      </c>
      <c r="C20" s="28"/>
      <c r="D20" s="31" t="str">
        <f>IF(ISNUMBER(D18),D19-D18+1,"")</f>
        <v/>
      </c>
      <c r="E20" s="32" t="str">
        <f t="shared" ref="E20:O20" si="0">IF(ISNUMBER(E18),E19-E18+1,"")</f>
        <v/>
      </c>
      <c r="F20" s="32" t="str">
        <f t="shared" si="0"/>
        <v/>
      </c>
      <c r="G20" s="32" t="str">
        <f t="shared" si="0"/>
        <v/>
      </c>
      <c r="H20" s="32" t="str">
        <f t="shared" si="0"/>
        <v/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2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2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2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2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" customHeight="1" x14ac:dyDescent="0.25">
      <c r="B30" s="36" t="s">
        <v>163</v>
      </c>
      <c r="C30" s="41">
        <v>0.39374999999999999</v>
      </c>
      <c r="D30" s="42">
        <v>6.3888888888888884E-2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" customHeight="1" x14ac:dyDescent="0.25">
      <c r="B31" s="36" t="s">
        <v>164</v>
      </c>
      <c r="C31" s="46">
        <v>0.39374999999999999</v>
      </c>
      <c r="D31" s="7">
        <v>6.3888888888888884E-2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0.45763888888888887</v>
      </c>
    </row>
    <row r="32" spans="2:16" ht="14.1" customHeight="1" x14ac:dyDescent="0.25">
      <c r="B32" s="36" t="s">
        <v>64</v>
      </c>
      <c r="C32" s="48">
        <v>0.39374999999999999</v>
      </c>
      <c r="D32" s="49">
        <v>6.3888888888888884E-2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0.45763888888888887</v>
      </c>
    </row>
    <row r="33" spans="2:16" ht="14.1" customHeight="1" thickBot="1" x14ac:dyDescent="0.3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" customHeight="1" x14ac:dyDescent="0.25">
      <c r="B34" s="106" t="s">
        <v>165</v>
      </c>
      <c r="C34" s="108">
        <f>C31-C32-C33</f>
        <v>0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0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</v>
      </c>
    </row>
    <row r="35" spans="2:16" ht="13.5" customHeight="1" x14ac:dyDescent="0.2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25">
      <c r="B36" s="161" t="s">
        <v>66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2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2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2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2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2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" customHeight="1" x14ac:dyDescent="0.2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" customHeight="1" x14ac:dyDescent="0.2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" customHeight="1" x14ac:dyDescent="0.2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" customHeight="1" thickTop="1" thickBot="1" x14ac:dyDescent="0.3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" customHeight="1" thickTop="1" thickBot="1" x14ac:dyDescent="0.3">
      <c r="B54" s="141" t="s">
        <v>178</v>
      </c>
      <c r="C54" s="142"/>
      <c r="D54" s="142"/>
      <c r="E54" s="142"/>
      <c r="F54" s="111">
        <v>770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25"/>
    <row r="56" spans="2:16" ht="17.25" customHeight="1" x14ac:dyDescent="0.2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00000000000001" customHeight="1" x14ac:dyDescent="0.2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00000000000001" customHeight="1" x14ac:dyDescent="0.2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00000000000001" customHeight="1" x14ac:dyDescent="0.2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00000000000001" customHeight="1" x14ac:dyDescent="0.2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00000000000001" customHeight="1" x14ac:dyDescent="0.2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00000000000001" customHeight="1" x14ac:dyDescent="0.2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00000000000001" customHeight="1" x14ac:dyDescent="0.2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00000000000001" customHeight="1" x14ac:dyDescent="0.2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00000000000001" customHeight="1" x14ac:dyDescent="0.2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00000000000001" customHeight="1" x14ac:dyDescent="0.2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00000000000001" customHeight="1" x14ac:dyDescent="0.2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00000000000001" customHeight="1" thickBot="1" x14ac:dyDescent="0.3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9.9499999999999993" customHeight="1" x14ac:dyDescent="0.2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9.9499999999999993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00000000000001" customHeight="1" x14ac:dyDescent="0.2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00000000000001" customHeight="1" x14ac:dyDescent="0.25">
      <c r="B72" s="99" t="s">
        <v>116</v>
      </c>
      <c r="C72" s="59">
        <v>-165.5</v>
      </c>
      <c r="D72" s="59">
        <v>-166.2</v>
      </c>
      <c r="E72" s="99" t="s">
        <v>117</v>
      </c>
      <c r="F72" s="59" t="s">
        <v>183</v>
      </c>
      <c r="G72" s="59">
        <v>16.8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00000000000001" customHeight="1" x14ac:dyDescent="0.25">
      <c r="B73" s="99" t="s">
        <v>120</v>
      </c>
      <c r="C73" s="59">
        <v>-169.7</v>
      </c>
      <c r="D73" s="59">
        <v>-170.1</v>
      </c>
      <c r="E73" s="101" t="s">
        <v>121</v>
      </c>
      <c r="F73" s="60" t="s">
        <v>183</v>
      </c>
      <c r="G73" s="60">
        <v>23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00000000000001" customHeight="1" x14ac:dyDescent="0.25">
      <c r="B74" s="99" t="s">
        <v>125</v>
      </c>
      <c r="C74" s="59">
        <v>-190.4</v>
      </c>
      <c r="D74" s="59">
        <v>-195.2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00000000000001" customHeight="1" x14ac:dyDescent="0.2">
      <c r="B75" s="99" t="s">
        <v>130</v>
      </c>
      <c r="C75" s="59">
        <v>-114.9</v>
      </c>
      <c r="D75" s="59">
        <v>-116.9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00000000000001" customHeight="1" x14ac:dyDescent="0.2">
      <c r="B76" s="99" t="s">
        <v>135</v>
      </c>
      <c r="C76" s="59">
        <v>24.7</v>
      </c>
      <c r="D76" s="59">
        <v>24.5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00000000000001" customHeight="1" x14ac:dyDescent="0.25">
      <c r="B77" s="99" t="s">
        <v>140</v>
      </c>
      <c r="C77" s="59">
        <v>21.1</v>
      </c>
      <c r="D77" s="59">
        <v>20.9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00000000000001" customHeight="1" x14ac:dyDescent="0.25">
      <c r="B78" s="99" t="s">
        <v>145</v>
      </c>
      <c r="C78" s="59">
        <v>19.2</v>
      </c>
      <c r="D78" s="59">
        <v>19.100000000000001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00000000000001" customHeight="1" x14ac:dyDescent="0.25">
      <c r="B79" s="99" t="s">
        <v>150</v>
      </c>
      <c r="C79" s="59">
        <v>17.8</v>
      </c>
      <c r="D79" s="59">
        <v>17.8</v>
      </c>
      <c r="E79" s="99" t="s">
        <v>151</v>
      </c>
      <c r="F79" s="59">
        <v>8.5</v>
      </c>
      <c r="G79" s="59">
        <v>5.2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00000000000001" customHeight="1" x14ac:dyDescent="0.25">
      <c r="B80" s="104" t="s">
        <v>155</v>
      </c>
      <c r="C80" s="63">
        <v>8.6399999999999999E-5</v>
      </c>
      <c r="D80" s="63">
        <v>8.9699999999999998E-5</v>
      </c>
      <c r="E80" s="101" t="s">
        <v>156</v>
      </c>
      <c r="F80" s="60">
        <v>58.6</v>
      </c>
      <c r="G80" s="60">
        <v>62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8" t="s">
        <v>160</v>
      </c>
      <c r="C84" s="128"/>
    </row>
    <row r="85" spans="2:16" ht="15" customHeight="1" x14ac:dyDescent="0.2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2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2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2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2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2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2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2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2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2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2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2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2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2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2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keaton03</cp:lastModifiedBy>
  <cp:lastPrinted>2024-03-07T07:35:00Z</cp:lastPrinted>
  <dcterms:created xsi:type="dcterms:W3CDTF">2024-02-29T07:36:25Z</dcterms:created>
  <dcterms:modified xsi:type="dcterms:W3CDTF">2025-06-27T08:27:51Z</dcterms:modified>
</cp:coreProperties>
</file>