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CA1232E9-BEB5-4125-9A34-8A38BBF616F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C31" i="1" l="1"/>
  <c r="D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<sst xmlns="http://schemas.openxmlformats.org/spreadsheetml/2006/main" count="206" uniqueCount="190">
  <si>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</si>
  <si>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</si>
  <si>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</si>
  <si>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</si>
  <si>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</si>
  <si>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</si>
  <si>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</si>
  <si>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</si>
  <si>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</si>
  <si>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</si>
  <si>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</si>
  <si>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</si>
  <si>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</si>
  <si>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</si>
  <si>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</si>
  <si>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</si>
  <si>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</si>
  <si>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</si>
  <si>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</si>
  <si>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</si>
  <si>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</si>
  <si>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</si>
  <si>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</si>
  <si>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</si>
  <si>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</si>
  <si>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</si>
  <si>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</si>
  <si>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</si>
  <si>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</si>
  <si>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</si>
  <si>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</si>
  <si>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</si>
  <si>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</si>
  <si>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</si>
  <si>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</si>
  <si>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</si>
  <si>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</si>
  <si>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</si>
  <si>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</si>
  <si>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</si>
  <si>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</si>
  <si>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</si>
  <si>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</si>
  <si>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</si>
  <si>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</si>
  <si>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</si>
  <si>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</si>
  <si>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</si>
  <si>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</si>
  <si>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</si>
  <si>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</si>
  <si>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</si>
  <si>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</si>
  <si>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</si>
  <si>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</si>
  <si>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</si>
  <si>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</si>
  <si>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</si>
  <si>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</si>
  <si>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</si>
  <si>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</si>
  <si>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</si>
  <si>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</si>
  <si>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</si>
  <si>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</si>
  <si>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</si>
  <si>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</si>
  <si>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</si>
  <si>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</si>
  <si>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</si>
  <si>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</si>
  <si>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</si>
  <si>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</si>
  <si>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</si>
  <si>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</si>
  <si>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</si>
  <si>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</si>
  <si>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</si>
  <si>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</si>
  <si>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</si>
  <si>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</si>
  <si>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</si>
  <si>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</si>
  <si>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</si>
  <si>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</si>
  <si>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</si>
  <si>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</si>
  <si>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</si>
  <si>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</si>
  <si>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</si>
  <si>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</si>
  <si>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</si>
  <si>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</si>
  <si>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</si>
  <si>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</si>
  <si>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</si>
  <si>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</si>
  <si>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</si>
  <si>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</si>
  <si>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</si>
  <si>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</si>
  <si>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</si>
  <si>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</si>
  <si>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</si>
  <si>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</si>
  <si>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</si>
  <si>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</si>
  <si>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</si>
  <si>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</si>
  <si>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</si>
  <si>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</si>
  <si>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</si>
  <si>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</si>
  <si>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</si>
  <si>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</si>
  <si>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</si>
  <si>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</si>
  <si>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</si>
  <si>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</si>
  <si>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</si>
  <si>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</si>
  <si>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</si>
  <si>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</si>
  <si>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</si>
  <si>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</si>
  <si>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</si>
  <si>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</si>
  <si>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</si>
  <si>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</si>
  <si>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</si>
  <si>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</si>
  <si>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</si>
  <si>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</si>
  <si>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</si>
  <si>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</si>
  <si>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</si>
  <si>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</si>
  <si>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</si>
  <si>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</si>
  <si>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</si>
  <si>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</si>
  <si>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</si>
  <si>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</si>
  <si>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</si>
  <si>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</si>
  <si>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</si>
  <si>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</si>
  <si>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</si>
  <si>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</si>
  <si>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</si>
  <si>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</si>
  <si>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</si>
  <si>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</si>
  <si>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</si>
  <si>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</si>
  <si>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</si>
  <si>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</si>
  <si>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</si>
  <si>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</si>
  <si>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</si>
  <si>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</si>
  <si>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</si>
  <si>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</si>
  <si>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</si>
  <si>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</si>
  <si>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</si>
  <si>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</si>
  <si>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</si>
  <si>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</si>
  <si>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</si>
  <si>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</si>
  <si>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</si>
  <si>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</si>
  <si>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</si>
  <si>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</si>
  <si>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</si>
  <si>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</si>
  <si>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</si>
  <si>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</si>
  <si>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</si>
  <si>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</si>
  <si>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</si>
  <si>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</si>
  <si>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KSP</t>
    <phoneticPr fontId="3" type="noConversion"/>
  </si>
  <si>
    <t>1. 월령 40% 이하으로 방풍막 제거</t>
    <phoneticPr fontId="3" type="noConversion"/>
  </si>
  <si>
    <t>W</t>
    <phoneticPr fontId="3" type="noConversion"/>
  </si>
  <si>
    <t>1. [UT 23:19-00:00] 구름 포화로 인한 관측 중단</t>
    <phoneticPr fontId="3" type="noConversion"/>
  </si>
  <si>
    <t>M_028178-028179:N</t>
    <phoneticPr fontId="3" type="noConversion"/>
  </si>
  <si>
    <t>M_028194-028195:K</t>
    <phoneticPr fontId="3" type="noConversion"/>
  </si>
  <si>
    <t>M_028200-028201:M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</si>
</sst>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G81" sqref="G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45804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99.878909595676177</v>
      </c>
      <c r="M3" s="168"/>
      <c r="N3" s="65" t="s">
        <v>3</v>
      </c>
      <c r="O3" s="168">
        <f>(P31-P33)/P31*100</f>
        <v>99.878909595676177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0.94374999999999998</v>
      </c>
      <c r="D9" s="8"/>
      <c r="E9" s="8">
        <v>9.1999999999999993</v>
      </c>
      <c r="F9" s="8">
        <v>33</v>
      </c>
      <c r="G9" s="35" t="s">
        <v>182</v>
      </c>
      <c r="H9" s="8">
        <v>4.5999999999999996</v>
      </c>
      <c r="I9" s="35">
        <v>0.1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27">
        <v>0.18055555555555555</v>
      </c>
      <c r="D10" s="8">
        <v>1.4</v>
      </c>
      <c r="E10" s="8">
        <v>7.7</v>
      </c>
      <c r="F10" s="8">
        <v>28</v>
      </c>
      <c r="G10" s="115" t="s">
        <v>182</v>
      </c>
      <c r="H10" s="8">
        <v>3.2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0.45694444444444443</v>
      </c>
      <c r="D11" s="14">
        <v>1.8</v>
      </c>
      <c r="E11" s="14">
        <v>6.8</v>
      </c>
      <c r="F11" s="14">
        <v>29</v>
      </c>
      <c r="G11" s="115" t="s">
        <v>185</v>
      </c>
      <c r="H11" s="14">
        <v>0.5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23.513194444444444</v>
      </c>
      <c r="D12" s="18">
        <f>AVERAGE(D9:D11)</f>
        <v>1.6</v>
      </c>
      <c r="E12" s="18">
        <f>AVERAGE(E9:E11)</f>
        <v>7.8999999999999995</v>
      </c>
      <c r="F12" s="19">
        <f>AVERAGE(F9:F11)</f>
        <v>30</v>
      </c>
      <c r="G12" s="20"/>
      <c r="H12" s="21">
        <f>AVERAGE(H9:H11)</f>
        <v>2.7666666666666671</v>
      </c>
      <c r="I12" s="22"/>
      <c r="J12" s="23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0.92986111111111114</v>
      </c>
      <c r="D17" s="27">
        <v>0.93125000000000002</v>
      </c>
      <c r="E17" s="27">
        <v>0.94374999999999998</v>
      </c>
      <c r="F17" s="27">
        <v>0.96458333333333324</v>
      </c>
      <c r="G17" s="27">
        <v>6.1111111111111116E-2</v>
      </c>
      <c r="H17" s="27">
        <v>0.45694444444444443</v>
      </c>
      <c r="I17" s="27"/>
      <c r="J17" s="27"/>
      <c r="K17" s="27"/>
      <c r="L17" s="27"/>
      <c r="M17" s="27"/>
      <c r="N17" s="27"/>
      <c r="O17" s="27"/>
      <c r="P17" s="27">
        <v>0.4604166666666667</v>
      </c>
    </row>
    <row r="18" spans="2:16" ht="14.15" customHeight="1" x14ac:dyDescent="0.45">
      <c r="B18" s="34" t="s">
        <v>43</v>
      </c>
      <c r="C18" s="26">
        <v>27873</v>
      </c>
      <c r="D18" s="26">
        <v>27874</v>
      </c>
      <c r="E18" s="26">
        <v>27879</v>
      </c>
      <c r="F18" s="26">
        <v>27891</v>
      </c>
      <c r="G18" s="26">
        <v>27934</v>
      </c>
      <c r="H18" s="26">
        <v>28205</v>
      </c>
      <c r="I18" s="26"/>
      <c r="J18" s="26"/>
      <c r="K18" s="26"/>
      <c r="L18" s="26"/>
      <c r="M18" s="26"/>
      <c r="N18" s="26"/>
      <c r="O18" s="26"/>
      <c r="P18" s="26">
        <v>28210</v>
      </c>
    </row>
    <row r="19" spans="2:16" ht="14.15" customHeight="1" thickBot="1" x14ac:dyDescent="0.5">
      <c r="B19" s="13" t="s">
        <v>44</v>
      </c>
      <c r="C19" s="28"/>
      <c r="D19" s="26">
        <v>27878</v>
      </c>
      <c r="E19" s="26">
        <v>27890</v>
      </c>
      <c r="F19" s="29">
        <v>27933</v>
      </c>
      <c r="G19" s="29">
        <v>28205</v>
      </c>
      <c r="H19" s="29">
        <v>28209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12</v>
      </c>
      <c r="F20" s="32">
        <f t="shared" si="0"/>
        <v>43</v>
      </c>
      <c r="G20" s="32">
        <f t="shared" si="0"/>
        <v>272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89"/>
      <c r="G23" s="190"/>
      <c r="H23" s="190"/>
      <c r="I23" s="191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89"/>
      <c r="G24" s="190"/>
      <c r="H24" s="190"/>
      <c r="I24" s="191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89"/>
      <c r="G25" s="190"/>
      <c r="H25" s="190"/>
      <c r="I25" s="191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0.37152777777777773</v>
      </c>
      <c r="D30" s="42">
        <v>8.0555555555555561E-2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0.45208333333333328</v>
      </c>
    </row>
    <row r="31" spans="2:16" ht="14.15" customHeight="1" x14ac:dyDescent="0.45">
      <c r="B31" s="36" t="s">
        <v>164</v>
      </c>
      <c r="C31" s="46">
        <f>H17-G17</f>
        <v>0.39583333333333331</v>
      </c>
      <c r="D31" s="7">
        <f>G17+24-F17</f>
        <v>23.096527777777776</v>
      </c>
      <c r="E31" s="7"/>
      <c r="F31" s="7"/>
      <c r="G31" s="7"/>
      <c r="H31" s="7"/>
      <c r="I31" s="7"/>
      <c r="J31" s="7"/>
      <c r="K31" s="7">
        <f>F17-E17</f>
        <v>2.0833333333333259E-2</v>
      </c>
      <c r="L31" s="7"/>
      <c r="M31" s="7"/>
      <c r="N31" s="7"/>
      <c r="O31" s="47"/>
      <c r="P31" s="45">
        <f>SUM(C31:N31)</f>
        <v>23.513194444444441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>
        <v>2.8472222222222222E-2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2.8472222222222222E-2</v>
      </c>
    </row>
    <row r="34" spans="2:16" ht="14.15" customHeight="1" x14ac:dyDescent="0.45">
      <c r="B34" s="106" t="s">
        <v>165</v>
      </c>
      <c r="C34" s="108">
        <f>C31-C32-C33</f>
        <v>0.39583333333333331</v>
      </c>
      <c r="D34" s="108">
        <f t="shared" ref="D34:N34" si="1">D31-D32-D33</f>
        <v>23.068055555555553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2.0833333333333259E-2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23.484722222222217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187</v>
      </c>
      <c r="D36" s="157"/>
      <c r="E36" s="157" t="s">
        <v>188</v>
      </c>
      <c r="F36" s="157"/>
      <c r="G36" s="157" t="s">
        <v>189</v>
      </c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/>
      <c r="E53" s="111">
        <v>2.0699999999999998</v>
      </c>
      <c r="F53" s="111">
        <v>2.4500000000000002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331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-165.2</v>
      </c>
      <c r="D72" s="59">
        <v>-165.5</v>
      </c>
      <c r="E72" s="99" t="s">
        <v>117</v>
      </c>
      <c r="F72" s="59">
        <v>16.8</v>
      </c>
      <c r="G72" s="59">
        <v>16.5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-167.3</v>
      </c>
      <c r="D73" s="59">
        <v>-167.6</v>
      </c>
      <c r="E73" s="101" t="s">
        <v>121</v>
      </c>
      <c r="F73" s="60">
        <v>21.3</v>
      </c>
      <c r="G73" s="60">
        <v>20.5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-193</v>
      </c>
      <c r="D74" s="59">
        <v>-195.7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-115.7</v>
      </c>
      <c r="D75" s="59">
        <v>-116.1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</v>
      </c>
      <c r="D76" s="59">
        <v>24.7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21.3</v>
      </c>
      <c r="D77" s="59">
        <v>20.9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19.399999999999999</v>
      </c>
      <c r="D78" s="59">
        <v>119.1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</v>
      </c>
      <c r="D79" s="59">
        <v>17.600000000000001</v>
      </c>
      <c r="E79" s="99" t="s">
        <v>151</v>
      </c>
      <c r="F79" s="59">
        <v>7.6</v>
      </c>
      <c r="G79" s="59">
        <v>7.8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9.1399999999999999E-5</v>
      </c>
      <c r="D80" s="63">
        <v>8.3900000000000006E-5</v>
      </c>
      <c r="E80" s="101" t="s">
        <v>156</v>
      </c>
      <c r="F80" s="60">
        <v>41.8</v>
      </c>
      <c r="G80" s="60">
        <v>37.700000000000003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2025-05-27T11:08:00Z</dcterms:modified>
</cp:coreProperties>
</file>