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F7FC46BD-C8CF-4C67-BD2E-77D131C6C82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F31" i="1"/>
  <c r="C31" i="1"/>
  <c r="C9" i="1"/>
  <c r="C1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<sst xmlns="http://schemas.openxmlformats.org/spreadsheetml/2006/main" count="208" uniqueCount="192">
  <si>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</si>
  <si>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</si>
  <si>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</si>
  <si>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</si>
  <si>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</si>
  <si>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</si>
  <si>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</si>
  <si>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</si>
  <si>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</si>
  <si>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</si>
  <si>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</si>
  <si>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</si>
  <si>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</si>
  <si>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</si>
  <si>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</si>
  <si>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</si>
  <si>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</si>
  <si>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</si>
  <si>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</si>
  <si>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</si>
  <si>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</si>
  <si>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</si>
  <si>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</si>
  <si>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</si>
  <si>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</si>
  <si>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</si>
  <si>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</si>
  <si>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</si>
  <si>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</si>
  <si>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</si>
  <si>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</si>
  <si>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</si>
  <si>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</si>
  <si>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</si>
  <si>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</si>
  <si>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</si>
  <si>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</si>
  <si>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</si>
  <si>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</si>
  <si>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</si>
  <si>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</si>
  <si>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</si>
  <si>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</si>
  <si>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</si>
  <si>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</si>
  <si>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</si>
  <si>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</si>
  <si>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</si>
  <si>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</si>
  <si>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</si>
  <si>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</si>
  <si>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</si>
  <si>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</si>
  <si>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</si>
  <si>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</si>
  <si>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</si>
  <si>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</si>
  <si>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</si>
  <si>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</si>
  <si>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</si>
  <si>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</si>
  <si>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</si>
  <si>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</si>
  <si>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</si>
  <si>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</si>
  <si>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</si>
  <si>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</si>
  <si>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</si>
  <si>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</si>
  <si>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</si>
  <si>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</si>
  <si>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</si>
  <si>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</si>
  <si>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</si>
  <si>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</si>
  <si>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</si>
  <si>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</si>
  <si>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</si>
  <si>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</si>
  <si>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</si>
  <si>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</si>
  <si>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</si>
  <si>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</si>
  <si>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</si>
  <si>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</si>
  <si>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</si>
  <si>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</si>
  <si>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</si>
  <si>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</si>
  <si>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</si>
  <si>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</si>
  <si>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</si>
  <si>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</si>
  <si>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</si>
  <si>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</si>
  <si>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</si>
  <si>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</si>
  <si>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</si>
  <si>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</si>
  <si>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</si>
  <si>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</si>
  <si>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</si>
  <si>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</si>
  <si>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</si>
  <si>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</si>
  <si>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</si>
  <si>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</si>
  <si>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</si>
  <si>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</si>
  <si>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</si>
  <si>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</si>
  <si>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</si>
  <si>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</si>
  <si>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</si>
  <si>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</si>
  <si>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</si>
  <si>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</si>
  <si>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</si>
  <si>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</si>
  <si>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</si>
  <si>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</si>
  <si>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</si>
  <si>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</si>
  <si>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</si>
  <si>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</si>
  <si>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</si>
  <si>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</si>
  <si>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</si>
  <si>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</si>
  <si>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</si>
  <si>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</si>
  <si>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</si>
  <si>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</si>
  <si>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</si>
  <si>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</si>
  <si>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</si>
  <si>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</si>
  <si>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</si>
  <si>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</si>
  <si>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</si>
  <si>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</si>
  <si>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</si>
  <si>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</si>
  <si>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</si>
  <si>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</si>
  <si>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</si>
  <si>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</si>
  <si>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</si>
  <si>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</si>
  <si>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</si>
  <si>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</si>
  <si>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</si>
  <si>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</si>
  <si>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</si>
  <si>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</si>
  <si>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</si>
  <si>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</si>
  <si>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</si>
  <si>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</si>
  <si>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</si>
  <si>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</si>
  <si>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</si>
  <si>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</si>
  <si>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</si>
  <si>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</si>
  <si>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</si>
  <si>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</si>
  <si>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</si>
  <si>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</si>
  <si>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</si>
  <si>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</si>
  <si>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</si>
  <si>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</si>
  <si>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</si>
  <si>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</si>
  <si>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</si>
  <si>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</si>
  <si>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</si>
  <si>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</si>
  <si>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</si>
  <si>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</si>
  <si>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</si>
  <si>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</si>
  <si>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S</t>
    <phoneticPr fontId="3" type="noConversion"/>
  </si>
  <si>
    <t>1. 월령 40% 이하으로 방풍막 제거</t>
    <phoneticPr fontId="3" type="noConversion"/>
  </si>
  <si>
    <t>MMA-KS4</t>
    <phoneticPr fontId="3" type="noConversion"/>
  </si>
  <si>
    <t>30s/31k 40s/24k 50s/19k</t>
    <phoneticPr fontId="3" type="noConversion"/>
  </si>
  <si>
    <t>30s/25k 40s/23k 50s/20k</t>
    <phoneticPr fontId="3" type="noConversion"/>
  </si>
  <si>
    <t>M_026907-026908:M</t>
    <phoneticPr fontId="3" type="noConversion"/>
  </si>
  <si>
    <t>50s/12k 40s/11k 40s/15k</t>
    <phoneticPr fontId="3" type="noConversion"/>
  </si>
  <si>
    <t>50s/13k 40s/16k 30s/19k</t>
    <phoneticPr fontId="3" type="noConversion"/>
  </si>
  <si>
    <t>1. [UT 04:02-04:13] ICS와 TCS agent 및 AUX 연결 해제 : ICGui 프로그램 재실행 하여 해결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</si>
</sst>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6" zoomScale="145" zoomScaleNormal="145" workbookViewId="0">
      <selection activeCell="B51" sqref="B51:P5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45800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99.967501772630584</v>
      </c>
      <c r="M3" s="168"/>
      <c r="N3" s="65" t="s">
        <v>3</v>
      </c>
      <c r="O3" s="168">
        <f>(P31-P33)/P31*100</f>
        <v>99.967501772630584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0.94305555555555554</v>
      </c>
      <c r="D9" s="8">
        <v>1.4</v>
      </c>
      <c r="E9" s="8">
        <v>12.9</v>
      </c>
      <c r="F9" s="8">
        <v>27</v>
      </c>
      <c r="G9" s="35" t="s">
        <v>183</v>
      </c>
      <c r="H9" s="8">
        <v>0.2</v>
      </c>
      <c r="I9" s="35">
        <v>11.4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0.27499999999999997</v>
      </c>
      <c r="D10" s="8">
        <v>0.6</v>
      </c>
      <c r="E10" s="8">
        <v>10.7</v>
      </c>
      <c r="F10" s="8">
        <v>22</v>
      </c>
      <c r="G10" s="115" t="s">
        <v>183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0.44861111111111113</v>
      </c>
      <c r="D11" s="14">
        <v>0.8</v>
      </c>
      <c r="E11" s="14">
        <v>12.4</v>
      </c>
      <c r="F11" s="14">
        <v>12</v>
      </c>
      <c r="G11" s="115" t="s">
        <v>182</v>
      </c>
      <c r="H11" s="14">
        <v>0.9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23.505555555555556</v>
      </c>
      <c r="D12" s="18">
        <f>AVERAGE(D9:D11)</f>
        <v>0.93333333333333324</v>
      </c>
      <c r="E12" s="18">
        <f>AVERAGE(E9:E11)</f>
        <v>12</v>
      </c>
      <c r="F12" s="19">
        <f>AVERAGE(F9:F11)</f>
        <v>20.333333333333332</v>
      </c>
      <c r="G12" s="20"/>
      <c r="H12" s="21">
        <f>AVERAGE(H9:H11)</f>
        <v>0.46666666666666662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0.92499999999999993</v>
      </c>
      <c r="D17" s="27">
        <v>0.92638888888888893</v>
      </c>
      <c r="E17" s="27">
        <v>0.94305555555555554</v>
      </c>
      <c r="F17" s="27">
        <v>0.96250000000000002</v>
      </c>
      <c r="G17" s="27">
        <v>6.8749999999999992E-2</v>
      </c>
      <c r="H17" s="27">
        <v>0.44861111111111113</v>
      </c>
      <c r="I17" s="27"/>
      <c r="J17" s="27"/>
      <c r="K17" s="27"/>
      <c r="L17" s="27"/>
      <c r="M17" s="27"/>
      <c r="N17" s="27"/>
      <c r="O17" s="27"/>
      <c r="P17" s="27">
        <v>0.46319444444444446</v>
      </c>
    </row>
    <row r="18" spans="2:16" ht="14.15" customHeight="1" x14ac:dyDescent="0.45">
      <c r="B18" s="34" t="s">
        <v>43</v>
      </c>
      <c r="C18" s="26">
        <v>26784</v>
      </c>
      <c r="D18" s="26">
        <v>26785</v>
      </c>
      <c r="E18" s="26">
        <v>26796</v>
      </c>
      <c r="F18" s="26">
        <v>26808</v>
      </c>
      <c r="G18" s="26">
        <v>26857</v>
      </c>
      <c r="H18" s="26">
        <v>27107</v>
      </c>
      <c r="I18" s="26"/>
      <c r="J18" s="26"/>
      <c r="K18" s="26"/>
      <c r="L18" s="26"/>
      <c r="M18" s="26"/>
      <c r="N18" s="26"/>
      <c r="O18" s="26"/>
      <c r="P18" s="26">
        <v>27118</v>
      </c>
    </row>
    <row r="19" spans="2:16" ht="14.15" customHeight="1" thickBot="1" x14ac:dyDescent="0.5">
      <c r="B19" s="13" t="s">
        <v>44</v>
      </c>
      <c r="C19" s="28"/>
      <c r="D19" s="26">
        <v>26795</v>
      </c>
      <c r="E19" s="26">
        <v>26807</v>
      </c>
      <c r="F19" s="29">
        <v>26856</v>
      </c>
      <c r="G19" s="29">
        <v>27106</v>
      </c>
      <c r="H19" s="29">
        <v>27117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49</v>
      </c>
      <c r="G20" s="32">
        <f t="shared" si="0"/>
        <v>250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26790</v>
      </c>
      <c r="D23" s="114">
        <v>26792</v>
      </c>
      <c r="E23" s="113" t="s">
        <v>174</v>
      </c>
      <c r="F23" s="162" t="s">
        <v>186</v>
      </c>
      <c r="G23" s="162"/>
      <c r="H23" s="162"/>
      <c r="I23" s="162"/>
      <c r="J23" s="113">
        <v>27107</v>
      </c>
      <c r="K23" s="113">
        <v>27109</v>
      </c>
      <c r="L23" s="113" t="s">
        <v>175</v>
      </c>
      <c r="M23" s="162" t="s">
        <v>189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26793</v>
      </c>
      <c r="D25" s="114">
        <v>26795</v>
      </c>
      <c r="E25" s="113" t="s">
        <v>177</v>
      </c>
      <c r="F25" s="162" t="s">
        <v>187</v>
      </c>
      <c r="G25" s="162"/>
      <c r="H25" s="162"/>
      <c r="I25" s="162"/>
      <c r="J25" s="113">
        <v>27110</v>
      </c>
      <c r="K25" s="113">
        <v>27112</v>
      </c>
      <c r="L25" s="113" t="s">
        <v>176</v>
      </c>
      <c r="M25" s="162" t="s">
        <v>190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0.36319444444444443</v>
      </c>
      <c r="D30" s="42"/>
      <c r="E30" s="42"/>
      <c r="F30" s="42">
        <v>8.6805555555555566E-2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</v>
      </c>
    </row>
    <row r="31" spans="2:16" ht="14.15" customHeight="1" x14ac:dyDescent="0.45">
      <c r="B31" s="36" t="s">
        <v>164</v>
      </c>
      <c r="C31" s="46">
        <f>H17-G17</f>
        <v>0.37986111111111115</v>
      </c>
      <c r="D31" s="7"/>
      <c r="E31" s="7"/>
      <c r="F31" s="7">
        <f>G17+24-F17</f>
        <v>23.106250000000003</v>
      </c>
      <c r="G31" s="7"/>
      <c r="H31" s="7"/>
      <c r="I31" s="7"/>
      <c r="J31" s="7"/>
      <c r="K31" s="7">
        <f>F17-E17</f>
        <v>1.9444444444444486E-2</v>
      </c>
      <c r="L31" s="7"/>
      <c r="M31" s="7"/>
      <c r="N31" s="7"/>
      <c r="O31" s="47"/>
      <c r="P31" s="45">
        <f>SUM(C31:N31)</f>
        <v>23.50555555555556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7.6388888888888886E-3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7.6388888888888886E-3</v>
      </c>
    </row>
    <row r="34" spans="2:16" ht="14.15" customHeight="1" x14ac:dyDescent="0.45">
      <c r="B34" s="106" t="s">
        <v>165</v>
      </c>
      <c r="C34" s="108">
        <f>C31-C32-C33</f>
        <v>0.37222222222222229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23.106250000000003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1.9444444444444486E-2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23.497916666666672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191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/>
      <c r="E53" s="111"/>
      <c r="F53" s="111"/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1011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-161.6</v>
      </c>
      <c r="D72" s="59">
        <v>-164.1</v>
      </c>
      <c r="E72" s="99" t="s">
        <v>117</v>
      </c>
      <c r="F72" s="59">
        <v>19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-164.5</v>
      </c>
      <c r="D73" s="59">
        <v>-166.4</v>
      </c>
      <c r="E73" s="101" t="s">
        <v>121</v>
      </c>
      <c r="F73" s="60">
        <v>24.2</v>
      </c>
      <c r="G73" s="60">
        <v>17.600000000000001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-191.6</v>
      </c>
      <c r="D74" s="59">
        <v>-195.8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-104.7</v>
      </c>
      <c r="D75" s="59">
        <v>-113.3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28.7</v>
      </c>
      <c r="D76" s="59">
        <v>25.9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26.2</v>
      </c>
      <c r="D77" s="59">
        <v>22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22.2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20.6</v>
      </c>
      <c r="D79" s="59">
        <v>18.7</v>
      </c>
      <c r="E79" s="99" t="s">
        <v>151</v>
      </c>
      <c r="F79" s="59">
        <v>20.399999999999999</v>
      </c>
      <c r="G79" s="59">
        <v>12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1.06E-4</v>
      </c>
      <c r="D80" s="63">
        <v>9.1700000000000006E-5</v>
      </c>
      <c r="E80" s="101" t="s">
        <v>156</v>
      </c>
      <c r="F80" s="60">
        <v>18.2</v>
      </c>
      <c r="G80" s="60">
        <v>19.899999999999999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2025-05-24T11:11:41Z</dcterms:modified>
</cp:coreProperties>
</file>