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5F6B5841-C5BE-40E2-9F03-4675C891D50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D31" i="1"/>
  <c r="C31" i="1"/>
  <c r="C11" i="1" l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<sst xmlns="http://schemas.openxmlformats.org/spreadsheetml/2006/main" count="211" uniqueCount="195">
  <si>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</si>
  <si>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</si>
  <si>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</si>
  <si>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</si>
  <si>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</si>
  <si>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</si>
  <si>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</si>
  <si>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</si>
  <si>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</si>
  <si>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</si>
  <si>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</si>
  <si>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</si>
  <si>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</si>
  <si>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</si>
  <si>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</si>
  <si>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</si>
  <si>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</si>
  <si>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</si>
  <si>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</si>
  <si>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</si>
  <si>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</si>
  <si>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</si>
  <si>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</si>
  <si>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</si>
  <si>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</si>
  <si>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</si>
  <si>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</si>
  <si>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</si>
  <si>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</si>
  <si>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</si>
  <si>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</si>
  <si>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</si>
  <si>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</si>
  <si>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</si>
  <si>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</si>
  <si>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</si>
  <si>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</si>
  <si>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</si>
  <si>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</si>
  <si>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</si>
  <si>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</si>
  <si>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</si>
  <si>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</si>
  <si>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</si>
  <si>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</si>
  <si>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</si>
  <si>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</si>
  <si>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</si>
  <si>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</si>
  <si>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</si>
  <si>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</si>
  <si>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</si>
  <si>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</si>
  <si>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</si>
  <si>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</si>
  <si>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</si>
  <si>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</si>
  <si>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</si>
  <si>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</si>
  <si>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</si>
  <si>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</si>
  <si>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</si>
  <si>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</si>
  <si>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</si>
  <si>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</si>
  <si>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</si>
  <si>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</si>
  <si>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</si>
  <si>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</si>
  <si>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</si>
  <si>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</si>
  <si>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</si>
  <si>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</si>
  <si>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</si>
  <si>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</si>
  <si>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</si>
  <si>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</si>
  <si>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</si>
  <si>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</si>
  <si>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</si>
  <si>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</si>
  <si>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</si>
  <si>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</si>
  <si>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</si>
  <si>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</si>
  <si>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</si>
  <si>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</si>
  <si>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</si>
  <si>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</si>
  <si>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</si>
  <si>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</si>
  <si>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</si>
  <si>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</si>
  <si>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</si>
  <si>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</si>
  <si>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</si>
  <si>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</si>
  <si>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</si>
  <si>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</si>
  <si>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</si>
  <si>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</si>
  <si>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</si>
  <si>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</si>
  <si>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</si>
  <si>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</si>
  <si>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</si>
  <si>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</si>
  <si>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</si>
  <si>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</si>
  <si>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</si>
  <si>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</si>
  <si>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</si>
  <si>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</si>
  <si>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</si>
  <si>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</si>
  <si>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</si>
  <si>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</si>
  <si>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</si>
  <si>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</si>
  <si>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</si>
  <si>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</si>
  <si>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</si>
  <si>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</si>
  <si>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</si>
  <si>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</si>
  <si>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</si>
  <si>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</si>
  <si>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</si>
  <si>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</si>
  <si>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</si>
  <si>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</si>
  <si>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</si>
  <si>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</si>
  <si>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</si>
  <si>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</si>
  <si>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</si>
  <si>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</si>
  <si>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</si>
  <si>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</si>
  <si>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</si>
  <si>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</si>
  <si>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</si>
  <si>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</si>
  <si>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</si>
  <si>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</si>
  <si>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</si>
  <si>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</si>
  <si>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</si>
  <si>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</si>
  <si>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</si>
  <si>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</si>
  <si>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</si>
  <si>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</si>
  <si>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</si>
  <si>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</si>
  <si>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</si>
  <si>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</si>
  <si>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</si>
  <si>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</si>
  <si>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</si>
  <si>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</si>
  <si>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</si>
  <si>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</si>
  <si>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</si>
  <si>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</si>
  <si>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</si>
  <si>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</si>
  <si>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</si>
  <si>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</si>
  <si>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</si>
  <si>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</si>
  <si>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</si>
  <si>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</si>
  <si>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</si>
  <si>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</si>
  <si>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</si>
  <si>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</si>
  <si>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</si>
  <si>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</si>
  <si>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</si>
  <si>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</si>
  <si>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박다운</t>
    <phoneticPr fontId="3" type="noConversion"/>
  </si>
  <si>
    <t>N</t>
    <phoneticPr fontId="3" type="noConversion"/>
  </si>
  <si>
    <t>KSP</t>
    <phoneticPr fontId="3" type="noConversion"/>
  </si>
  <si>
    <t>S</t>
    <phoneticPr fontId="3" type="noConversion"/>
  </si>
  <si>
    <t>1. 월령 40% 이하으로 방풍막 제거</t>
    <phoneticPr fontId="3" type="noConversion"/>
  </si>
  <si>
    <t>M_025840-025841:M</t>
    <phoneticPr fontId="3" type="noConversion"/>
  </si>
  <si>
    <t>M_025953-025954:N</t>
    <phoneticPr fontId="3" type="noConversion"/>
  </si>
  <si>
    <t>1. [UT 05:50-05:56] Dec Oscillation 발생(크게 흔들림) : 망원경 Stow 후 EIB, MOTOR 순으로 재시작 하여 해결.</t>
    <phoneticPr fontId="3" type="noConversion"/>
  </si>
  <si>
    <t>R_025997</t>
    <phoneticPr fontId="3" type="noConversion"/>
  </si>
  <si>
    <t>2. [R_025997][Ut 07:24-07:28] TCS Crash로 인한 RA Slip 발생 : TCS, EIB, MOTOR 순으로 재시작 후 Stow 하여 해결(에러 코드 : F1, F2, F5)</t>
    <phoneticPr fontId="3" type="noConversion"/>
  </si>
  <si>
    <t>M_026012-026013:M</t>
    <phoneticPr fontId="3" type="noConversion"/>
  </si>
  <si>
    <t>M_026036-026037:N</t>
    <phoneticPr fontId="3" type="noConversion"/>
  </si>
  <si>
    <t xml:space="preserve">60s/29k 40s/65k 30s/37k </t>
    <phoneticPr fontId="3" type="noConversion"/>
  </si>
  <si>
    <t>50s/11k 30s/9k 30s/16k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</si>
</sst>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1" zoomScale="145" zoomScaleNormal="145" workbookViewId="0">
      <selection activeCell="E83" sqref="E83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45798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0.9458333333333333</v>
      </c>
      <c r="D9" s="8">
        <v>1.2</v>
      </c>
      <c r="E9" s="8">
        <v>15</v>
      </c>
      <c r="F9" s="8">
        <v>27</v>
      </c>
      <c r="G9" s="35" t="s">
        <v>182</v>
      </c>
      <c r="H9" s="8">
        <v>1.6</v>
      </c>
      <c r="I9" s="35">
        <v>37.9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0.16527777777777777</v>
      </c>
      <c r="D10" s="8">
        <v>1.1000000000000001</v>
      </c>
      <c r="E10" s="8">
        <v>14.9</v>
      </c>
      <c r="F10" s="8">
        <v>21</v>
      </c>
      <c r="G10" s="115" t="s">
        <v>184</v>
      </c>
      <c r="H10" s="8">
        <v>3.7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0.44444444444444442</v>
      </c>
      <c r="D11" s="14">
        <v>0.8</v>
      </c>
      <c r="E11" s="14">
        <v>14.8</v>
      </c>
      <c r="F11" s="14">
        <v>21</v>
      </c>
      <c r="G11" s="115" t="s">
        <v>184</v>
      </c>
      <c r="H11" s="14">
        <v>4.2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23.49861111111111</v>
      </c>
      <c r="D12" s="18">
        <f>AVERAGE(D9:D11)</f>
        <v>1.0333333333333332</v>
      </c>
      <c r="E12" s="18">
        <f>AVERAGE(E9:E11)</f>
        <v>14.9</v>
      </c>
      <c r="F12" s="19">
        <f>AVERAGE(F9:F11)</f>
        <v>23</v>
      </c>
      <c r="G12" s="20"/>
      <c r="H12" s="21">
        <f>AVERAGE(H9:H11)</f>
        <v>3.1666666666666665</v>
      </c>
      <c r="I12" s="22"/>
      <c r="J12" s="23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0.9375</v>
      </c>
      <c r="D17" s="27">
        <v>0.93819444444444444</v>
      </c>
      <c r="E17" s="27">
        <v>0.9458333333333333</v>
      </c>
      <c r="F17" s="27">
        <v>0.97083333333333333</v>
      </c>
      <c r="G17" s="27">
        <v>7.1527777777777787E-2</v>
      </c>
      <c r="H17" s="27">
        <v>0.44444444444444442</v>
      </c>
      <c r="I17" s="27"/>
      <c r="J17" s="27"/>
      <c r="K17" s="27"/>
      <c r="L17" s="27"/>
      <c r="M17" s="27"/>
      <c r="N17" s="27"/>
      <c r="O17" s="27"/>
      <c r="P17" s="27">
        <v>0.46111111111111108</v>
      </c>
    </row>
    <row r="18" spans="2:16" ht="14.15" customHeight="1" x14ac:dyDescent="0.45">
      <c r="B18" s="34" t="s">
        <v>43</v>
      </c>
      <c r="C18" s="26">
        <v>25751</v>
      </c>
      <c r="D18" s="26">
        <v>25752</v>
      </c>
      <c r="E18" s="26">
        <v>25757</v>
      </c>
      <c r="F18" s="26">
        <v>25769</v>
      </c>
      <c r="G18" s="26">
        <v>25837</v>
      </c>
      <c r="H18" s="26">
        <v>26085</v>
      </c>
      <c r="I18" s="26"/>
      <c r="J18" s="26"/>
      <c r="K18" s="26"/>
      <c r="L18" s="26"/>
      <c r="M18" s="26"/>
      <c r="N18" s="26"/>
      <c r="O18" s="26"/>
      <c r="P18" s="26">
        <v>26096</v>
      </c>
    </row>
    <row r="19" spans="2:16" ht="14.15" customHeight="1" thickBot="1" x14ac:dyDescent="0.5">
      <c r="B19" s="13" t="s">
        <v>44</v>
      </c>
      <c r="C19" s="28"/>
      <c r="D19" s="26">
        <v>25756</v>
      </c>
      <c r="E19" s="26">
        <v>25768</v>
      </c>
      <c r="F19" s="29">
        <v>25836</v>
      </c>
      <c r="G19" s="29">
        <v>26084</v>
      </c>
      <c r="H19" s="29">
        <v>26095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12</v>
      </c>
      <c r="F20" s="32">
        <f t="shared" si="0"/>
        <v>68</v>
      </c>
      <c r="G20" s="32">
        <f t="shared" si="0"/>
        <v>248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62"/>
      <c r="G23" s="162"/>
      <c r="H23" s="162"/>
      <c r="I23" s="162"/>
      <c r="J23" s="113">
        <v>26085</v>
      </c>
      <c r="K23" s="113">
        <v>26087</v>
      </c>
      <c r="L23" s="113" t="s">
        <v>175</v>
      </c>
      <c r="M23" s="162" t="s">
        <v>193</v>
      </c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62"/>
      <c r="G24" s="162"/>
      <c r="H24" s="162"/>
      <c r="I24" s="162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62"/>
      <c r="G25" s="162"/>
      <c r="H25" s="162"/>
      <c r="I25" s="162"/>
      <c r="J25" s="113">
        <v>26088</v>
      </c>
      <c r="K25" s="113">
        <v>26090</v>
      </c>
      <c r="L25" s="113" t="s">
        <v>176</v>
      </c>
      <c r="M25" s="162" t="s">
        <v>194</v>
      </c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0.3527777777777778</v>
      </c>
      <c r="D30" s="42">
        <v>9.5138888888888884E-2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0.44791666666666669</v>
      </c>
    </row>
    <row r="31" spans="2:16" ht="14.15" customHeight="1" x14ac:dyDescent="0.45">
      <c r="B31" s="36" t="s">
        <v>164</v>
      </c>
      <c r="C31" s="46">
        <f>H17-G17</f>
        <v>0.37291666666666662</v>
      </c>
      <c r="D31" s="7">
        <f>G17+24-F17</f>
        <v>23.100694444444443</v>
      </c>
      <c r="E31" s="7"/>
      <c r="F31" s="7"/>
      <c r="G31" s="7"/>
      <c r="H31" s="7"/>
      <c r="I31" s="7"/>
      <c r="J31" s="7"/>
      <c r="K31" s="7">
        <f>F17-E17</f>
        <v>2.5000000000000022E-2</v>
      </c>
      <c r="L31" s="7"/>
      <c r="M31" s="7"/>
      <c r="N31" s="7"/>
      <c r="O31" s="47"/>
      <c r="P31" s="45">
        <f>SUM(C31:N31)</f>
        <v>23.498611111111106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0.37291666666666662</v>
      </c>
      <c r="D34" s="108">
        <f t="shared" ref="D34:N34" si="1">D31-D32-D33</f>
        <v>23.100694444444443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2.5000000000000022E-2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23.498611111111106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186</v>
      </c>
      <c r="D36" s="157"/>
      <c r="E36" s="157" t="s">
        <v>187</v>
      </c>
      <c r="F36" s="157"/>
      <c r="G36" s="157" t="s">
        <v>189</v>
      </c>
      <c r="H36" s="157"/>
      <c r="I36" s="157" t="s">
        <v>191</v>
      </c>
      <c r="J36" s="157"/>
      <c r="K36" s="157" t="s">
        <v>192</v>
      </c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188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 t="s">
        <v>190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78" t="s">
        <v>166</v>
      </c>
      <c r="C53" s="179"/>
      <c r="D53" s="111">
        <v>1.05</v>
      </c>
      <c r="E53" s="111">
        <v>0.65</v>
      </c>
      <c r="F53" s="111">
        <v>0.75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393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</v>
      </c>
      <c r="D72" s="59">
        <v>-163.4</v>
      </c>
      <c r="E72" s="99" t="s">
        <v>117</v>
      </c>
      <c r="F72" s="59">
        <v>18.7</v>
      </c>
      <c r="G72" s="59">
        <v>17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-165.4</v>
      </c>
      <c r="D73" s="59">
        <v>-165.9</v>
      </c>
      <c r="E73" s="101" t="s">
        <v>121</v>
      </c>
      <c r="F73" s="60">
        <v>21</v>
      </c>
      <c r="G73" s="60">
        <v>20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-193.8</v>
      </c>
      <c r="D74" s="59">
        <v>-192.7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</v>
      </c>
      <c r="D75" s="59">
        <v>-111.5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</v>
      </c>
      <c r="D76" s="59">
        <v>26.2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22.9</v>
      </c>
      <c r="D77" s="59">
        <v>22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</v>
      </c>
      <c r="D78" s="59">
        <v>20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19.5</v>
      </c>
      <c r="D79" s="59">
        <v>18.5</v>
      </c>
      <c r="E79" s="99" t="s">
        <v>151</v>
      </c>
      <c r="F79" s="59">
        <v>15.1</v>
      </c>
      <c r="G79" s="59">
        <v>14.2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8.92E-5</v>
      </c>
      <c r="D80" s="63">
        <v>1.11E-4</v>
      </c>
      <c r="E80" s="101" t="s">
        <v>156</v>
      </c>
      <c r="F80" s="60">
        <v>26.8</v>
      </c>
      <c r="G80" s="60">
        <v>26.2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185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2025-05-21T11:09:49Z</dcterms:modified>
</cp:coreProperties>
</file>