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6ECC22E2-8C4C-4136-85A4-7908F2CADC7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D31" i="1"/>
  <c r="C31" i="1"/>
  <c r="C11" i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<sst xmlns="http://schemas.openxmlformats.org/spreadsheetml/2006/main" count="206" uniqueCount="189">
  <si>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</si>
  <si>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</si>
  <si>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</si>
  <si>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</si>
  <si>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</si>
  <si>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</si>
  <si>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</si>
  <si>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</si>
  <si>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</si>
  <si>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</si>
  <si>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</si>
  <si>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</si>
  <si>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</si>
  <si>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</si>
  <si>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</si>
  <si>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</si>
  <si>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</si>
  <si>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</si>
  <si>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</si>
  <si>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</si>
  <si>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</si>
  <si>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</si>
  <si>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</si>
  <si>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</si>
  <si>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</si>
  <si>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</si>
  <si>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</si>
  <si>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</si>
  <si>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</si>
  <si>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</si>
  <si>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</si>
  <si>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</si>
  <si>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</si>
  <si>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</si>
  <si>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</si>
  <si>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</si>
  <si>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</si>
  <si>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</si>
  <si>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</si>
  <si>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</si>
  <si>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</si>
  <si>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</si>
  <si>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</si>
  <si>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</si>
  <si>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</si>
  <si>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</si>
  <si>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</si>
  <si>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</si>
  <si>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</si>
  <si>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</si>
  <si>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</si>
  <si>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</si>
  <si>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</si>
  <si>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</si>
  <si>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</si>
  <si>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</si>
  <si>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</si>
  <si>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</si>
  <si>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</si>
  <si>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</si>
  <si>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</si>
  <si>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</si>
  <si>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</si>
  <si>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</si>
  <si>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</si>
  <si>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</si>
  <si>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</si>
  <si>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</si>
  <si>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</si>
  <si>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</si>
  <si>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</si>
  <si>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</si>
  <si>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</si>
  <si>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</si>
  <si>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</si>
  <si>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</si>
  <si>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</si>
  <si>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</si>
  <si>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</si>
  <si>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</si>
  <si>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</si>
  <si>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</si>
  <si>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</si>
  <si>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</si>
  <si>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</si>
  <si>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</si>
  <si>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</si>
  <si>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</si>
  <si>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</si>
  <si>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</si>
  <si>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</si>
  <si>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</si>
  <si>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</si>
  <si>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</si>
  <si>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</si>
  <si>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</si>
  <si>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</si>
  <si>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</si>
  <si>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</si>
  <si>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</si>
  <si>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</si>
  <si>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</si>
  <si>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</si>
  <si>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</si>
  <si>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</si>
  <si>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</si>
  <si>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</si>
  <si>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</si>
  <si>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</si>
  <si>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</si>
  <si>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</si>
  <si>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</si>
  <si>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</si>
  <si>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</si>
  <si>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</si>
  <si>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</si>
  <si>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</si>
  <si>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</si>
  <si>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</si>
  <si>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</si>
  <si>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</si>
  <si>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</si>
  <si>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</si>
  <si>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</si>
  <si>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</si>
  <si>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</si>
  <si>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</si>
  <si>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</si>
  <si>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</si>
  <si>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</si>
  <si>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</si>
  <si>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</si>
  <si>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</si>
  <si>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</si>
  <si>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</si>
  <si>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</si>
  <si>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</si>
  <si>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</si>
  <si>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</si>
  <si>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</si>
  <si>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</si>
  <si>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</si>
  <si>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</si>
  <si>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</si>
  <si>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</si>
  <si>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</si>
  <si>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</si>
  <si>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</si>
  <si>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</si>
  <si>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</si>
  <si>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</si>
  <si>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</si>
  <si>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</si>
  <si>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</si>
  <si>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</si>
  <si>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</si>
  <si>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</si>
  <si>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</si>
  <si>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</si>
  <si>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</si>
  <si>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</si>
  <si>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</si>
  <si>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</si>
  <si>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</si>
  <si>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</si>
  <si>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</si>
  <si>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</si>
  <si>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</si>
  <si>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</si>
  <si>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</si>
  <si>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</si>
  <si>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</si>
  <si>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</si>
  <si>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</si>
  <si>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</si>
  <si>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</si>
  <si>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</si>
  <si>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</si>
  <si>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</si>
  <si>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</si>
  <si>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N</t>
    <phoneticPr fontId="3" type="noConversion"/>
  </si>
  <si>
    <t>KSP</t>
    <phoneticPr fontId="3" type="noConversion"/>
  </si>
  <si>
    <t>ALL</t>
    <phoneticPr fontId="3" type="noConversion"/>
  </si>
  <si>
    <t>1. 월령 40% 이상으로 방풍막 설치</t>
    <phoneticPr fontId="3" type="noConversion"/>
  </si>
  <si>
    <t>박다운</t>
    <phoneticPr fontId="3" type="noConversion"/>
  </si>
  <si>
    <t xml:space="preserve">30s/28k 40s/24k 50s/21k </t>
    <phoneticPr fontId="3" type="noConversion"/>
  </si>
  <si>
    <t>20s/27k 30s/33k 40s/33k</t>
    <phoneticPr fontId="3" type="noConversion"/>
  </si>
  <si>
    <t>C_023894-</t>
    <phoneticPr fontId="3" type="noConversion"/>
  </si>
  <si>
    <t xml:space="preserve">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</si>
</sst>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5" zoomScaleNormal="145" workbookViewId="0">
      <selection activeCell="H79" sqref="H79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45792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f>E17</f>
        <v>0.94652777777777775</v>
      </c>
      <c r="D9" s="8">
        <v>1.2</v>
      </c>
      <c r="E9" s="8">
        <v>17.100000000000001</v>
      </c>
      <c r="F9" s="8">
        <v>3</v>
      </c>
      <c r="G9" s="35" t="s">
        <v>180</v>
      </c>
      <c r="H9" s="8">
        <v>1.4</v>
      </c>
      <c r="I9" s="35">
        <v>92.9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0.21180555555555555</v>
      </c>
      <c r="D10" s="8">
        <v>1.2</v>
      </c>
      <c r="E10" s="8">
        <v>16.3</v>
      </c>
      <c r="F10" s="8">
        <v>8</v>
      </c>
      <c r="G10" s="115" t="s">
        <v>180</v>
      </c>
      <c r="H10" s="8">
        <v>4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27">
        <f>H17</f>
        <v>0.44513888888888892</v>
      </c>
      <c r="D11" s="14">
        <v>1</v>
      </c>
      <c r="E11" s="14">
        <v>14.7</v>
      </c>
      <c r="F11" s="14">
        <v>9</v>
      </c>
      <c r="G11" s="115" t="s">
        <v>180</v>
      </c>
      <c r="H11" s="14">
        <v>4.0999999999999996</v>
      </c>
      <c r="I11" s="15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23.49861111111111</v>
      </c>
      <c r="D12" s="18">
        <f>AVERAGE(D9:D11)</f>
        <v>1.1333333333333333</v>
      </c>
      <c r="E12" s="18">
        <f>AVERAGE(E9:E11)</f>
        <v>16.033333333333335</v>
      </c>
      <c r="F12" s="19">
        <f>AVERAGE(F9:F11)</f>
        <v>6.666666666666667</v>
      </c>
      <c r="G12" s="20"/>
      <c r="H12" s="21">
        <f>AVERAGE(H9:H11)</f>
        <v>3.1666666666666665</v>
      </c>
      <c r="I12" s="22"/>
      <c r="J12" s="23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181</v>
      </c>
      <c r="G16" s="26" t="s">
        <v>179</v>
      </c>
      <c r="H16" s="26" t="s">
        <v>182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0.91388888888888886</v>
      </c>
      <c r="D17" s="27">
        <v>0.99791666666666667</v>
      </c>
      <c r="E17" s="27">
        <v>0.94652777777777775</v>
      </c>
      <c r="F17" s="27">
        <v>0.96736111111111101</v>
      </c>
      <c r="G17" s="27">
        <v>9.6527777777777768E-2</v>
      </c>
      <c r="H17" s="27">
        <v>0.44513888888888892</v>
      </c>
      <c r="I17" s="27"/>
      <c r="J17" s="27"/>
      <c r="K17" s="27"/>
      <c r="L17" s="27"/>
      <c r="M17" s="27"/>
      <c r="N17" s="27"/>
      <c r="O17" s="27"/>
      <c r="P17" s="27">
        <v>0.44930555555555557</v>
      </c>
    </row>
    <row r="18" spans="2:16" ht="14.15" customHeight="1" x14ac:dyDescent="0.45">
      <c r="B18" s="34" t="s">
        <v>43</v>
      </c>
      <c r="C18" s="26">
        <v>23783</v>
      </c>
      <c r="D18" s="26">
        <v>23784</v>
      </c>
      <c r="E18" s="26">
        <v>23797</v>
      </c>
      <c r="F18" s="26">
        <v>23809</v>
      </c>
      <c r="G18" s="26">
        <v>23894</v>
      </c>
      <c r="H18" s="26">
        <v>24130</v>
      </c>
      <c r="I18" s="26"/>
      <c r="J18" s="26"/>
      <c r="K18" s="26"/>
      <c r="L18" s="26"/>
      <c r="M18" s="26"/>
      <c r="N18" s="26"/>
      <c r="O18" s="26"/>
      <c r="P18" s="26" t="s">
        <v>188</v>
      </c>
    </row>
    <row r="19" spans="2:16" ht="14.15" customHeight="1" thickBot="1" x14ac:dyDescent="0.5">
      <c r="B19" s="13" t="s">
        <v>44</v>
      </c>
      <c r="C19" s="28"/>
      <c r="D19" s="26">
        <v>23796</v>
      </c>
      <c r="E19" s="26">
        <v>23808</v>
      </c>
      <c r="F19" s="29">
        <v>23893</v>
      </c>
      <c r="G19" s="29">
        <v>24129</v>
      </c>
      <c r="H19" s="29">
        <v>24134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13</v>
      </c>
      <c r="E20" s="32">
        <f t="shared" ref="E20:O20" si="0">IF(ISNUMBER(E18),E19-E18+1,"")</f>
        <v>12</v>
      </c>
      <c r="F20" s="32">
        <f t="shared" si="0"/>
        <v>85</v>
      </c>
      <c r="G20" s="32">
        <f t="shared" si="0"/>
        <v>236</v>
      </c>
      <c r="H20" s="32">
        <f t="shared" si="0"/>
        <v>5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88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>
        <v>23791</v>
      </c>
      <c r="D23" s="114">
        <v>23793</v>
      </c>
      <c r="E23" s="113" t="s">
        <v>174</v>
      </c>
      <c r="F23" s="131" t="s">
        <v>185</v>
      </c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/>
      <c r="D24" s="35"/>
      <c r="E24" s="113" t="s">
        <v>176</v>
      </c>
      <c r="F24" s="131"/>
      <c r="G24" s="131"/>
      <c r="H24" s="131"/>
      <c r="I24" s="131"/>
      <c r="J24" s="113"/>
      <c r="K24" s="113"/>
      <c r="L24" s="113" t="s">
        <v>177</v>
      </c>
      <c r="M24" s="131"/>
      <c r="N24" s="131"/>
      <c r="O24" s="131"/>
      <c r="P24" s="131"/>
    </row>
    <row r="25" spans="2:16" ht="13.5" customHeight="1" x14ac:dyDescent="0.45">
      <c r="B25" s="132"/>
      <c r="C25" s="114">
        <v>23794</v>
      </c>
      <c r="D25" s="114">
        <v>23796</v>
      </c>
      <c r="E25" s="113" t="s">
        <v>177</v>
      </c>
      <c r="F25" s="131" t="s">
        <v>186</v>
      </c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/>
      <c r="D26" s="35"/>
      <c r="E26" s="113" t="s">
        <v>175</v>
      </c>
      <c r="F26" s="131"/>
      <c r="G26" s="131"/>
      <c r="H26" s="131"/>
      <c r="I26" s="131"/>
      <c r="J26" s="113"/>
      <c r="K26" s="113"/>
      <c r="L26" s="113" t="s">
        <v>174</v>
      </c>
      <c r="M26" s="131"/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0.3347222222222222</v>
      </c>
      <c r="D30" s="42">
        <v>0.11041666666666666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0.44513888888888886</v>
      </c>
    </row>
    <row r="31" spans="2:16" ht="14.15" customHeight="1" x14ac:dyDescent="0.45">
      <c r="B31" s="36" t="s">
        <v>164</v>
      </c>
      <c r="C31" s="46">
        <f>H17-G17</f>
        <v>0.34861111111111115</v>
      </c>
      <c r="D31" s="7">
        <f>G17+24-F17</f>
        <v>23.129166666666666</v>
      </c>
      <c r="E31" s="7"/>
      <c r="F31" s="7"/>
      <c r="G31" s="7"/>
      <c r="H31" s="7"/>
      <c r="I31" s="7"/>
      <c r="J31" s="7"/>
      <c r="K31" s="7">
        <f>F17-E17</f>
        <v>2.0833333333333259E-2</v>
      </c>
      <c r="L31" s="7"/>
      <c r="M31" s="7"/>
      <c r="N31" s="7"/>
      <c r="O31" s="47"/>
      <c r="P31" s="45">
        <f>SUM(C31:N31)</f>
        <v>23.49861111111111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0.34861111111111115</v>
      </c>
      <c r="D34" s="108">
        <f t="shared" ref="D34:N34" si="1">D31-D32-D33</f>
        <v>23.129166666666666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2.0833333333333259E-2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23.49861111111111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2" t="s">
        <v>66</v>
      </c>
      <c r="C36" s="143" t="s">
        <v>187</v>
      </c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1"/>
      <c r="P36" s="142"/>
    </row>
    <row r="37" spans="2:16" ht="18" customHeight="1" x14ac:dyDescent="0.45">
      <c r="B37" s="153"/>
      <c r="C37" s="143"/>
      <c r="D37" s="143"/>
      <c r="E37" s="141"/>
      <c r="F37" s="142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4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85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5" customHeight="1" x14ac:dyDescent="0.45">
      <c r="B45" s="151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5" customHeight="1" x14ac:dyDescent="0.4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5" customHeight="1" x14ac:dyDescent="0.4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5" customHeight="1" x14ac:dyDescent="0.45">
      <c r="B48" s="15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5" customHeight="1" x14ac:dyDescent="0.4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5" customHeight="1" x14ac:dyDescent="0.4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5" customHeight="1" x14ac:dyDescent="0.4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5" customHeight="1" thickBot="1" x14ac:dyDescent="0.5">
      <c r="B52" s="168"/>
      <c r="C52" s="169"/>
      <c r="D52" s="149"/>
      <c r="E52" s="149"/>
      <c r="F52" s="149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5" customHeight="1" thickTop="1" thickBot="1" x14ac:dyDescent="0.5">
      <c r="B53" s="134" t="s">
        <v>166</v>
      </c>
      <c r="C53" s="135"/>
      <c r="D53" s="111">
        <v>0.71</v>
      </c>
      <c r="E53" s="111">
        <v>0.74</v>
      </c>
      <c r="F53" s="111">
        <v>0.5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587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5" t="s">
        <v>68</v>
      </c>
      <c r="C56" s="1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6" t="s">
        <v>69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70</v>
      </c>
      <c r="O57" s="157"/>
      <c r="P57" s="160"/>
    </row>
    <row r="58" spans="2:16" ht="17.149999999999999" customHeight="1" x14ac:dyDescent="0.45">
      <c r="B58" s="161" t="s">
        <v>71</v>
      </c>
      <c r="C58" s="162"/>
      <c r="D58" s="163"/>
      <c r="E58" s="161" t="s">
        <v>72</v>
      </c>
      <c r="F58" s="162"/>
      <c r="G58" s="163"/>
      <c r="H58" s="162" t="s">
        <v>73</v>
      </c>
      <c r="I58" s="162"/>
      <c r="J58" s="162"/>
      <c r="K58" s="164" t="s">
        <v>74</v>
      </c>
      <c r="L58" s="162"/>
      <c r="M58" s="165"/>
      <c r="N58" s="166"/>
      <c r="O58" s="162"/>
      <c r="P58" s="167"/>
    </row>
    <row r="59" spans="2:16" ht="20.149999999999999" customHeight="1" x14ac:dyDescent="0.45">
      <c r="B59" s="171" t="s">
        <v>75</v>
      </c>
      <c r="C59" s="172"/>
      <c r="D59" s="57" t="b">
        <v>1</v>
      </c>
      <c r="E59" s="171" t="s">
        <v>76</v>
      </c>
      <c r="F59" s="172"/>
      <c r="G59" s="57" t="b">
        <v>1</v>
      </c>
      <c r="H59" s="173" t="s">
        <v>77</v>
      </c>
      <c r="I59" s="172"/>
      <c r="J59" s="57" t="b">
        <v>1</v>
      </c>
      <c r="K59" s="173" t="s">
        <v>78</v>
      </c>
      <c r="L59" s="172"/>
      <c r="M59" s="57" t="b">
        <v>1</v>
      </c>
      <c r="N59" s="174" t="s">
        <v>79</v>
      </c>
      <c r="O59" s="172"/>
      <c r="P59" s="57" t="b">
        <v>1</v>
      </c>
    </row>
    <row r="60" spans="2:16" ht="20.149999999999999" customHeight="1" x14ac:dyDescent="0.45">
      <c r="B60" s="171" t="s">
        <v>80</v>
      </c>
      <c r="C60" s="172"/>
      <c r="D60" s="57" t="b">
        <v>1</v>
      </c>
      <c r="E60" s="171" t="s">
        <v>81</v>
      </c>
      <c r="F60" s="172"/>
      <c r="G60" s="57" t="b">
        <v>1</v>
      </c>
      <c r="H60" s="173" t="s">
        <v>82</v>
      </c>
      <c r="I60" s="172"/>
      <c r="J60" s="57" t="b">
        <v>1</v>
      </c>
      <c r="K60" s="173" t="s">
        <v>83</v>
      </c>
      <c r="L60" s="172"/>
      <c r="M60" s="57" t="b">
        <v>1</v>
      </c>
      <c r="N60" s="174" t="s">
        <v>84</v>
      </c>
      <c r="O60" s="172"/>
      <c r="P60" s="57" t="b">
        <v>1</v>
      </c>
    </row>
    <row r="61" spans="2:16" ht="20.149999999999999" customHeight="1" x14ac:dyDescent="0.45">
      <c r="B61" s="171" t="s">
        <v>85</v>
      </c>
      <c r="C61" s="172"/>
      <c r="D61" s="57" t="b">
        <v>1</v>
      </c>
      <c r="E61" s="171" t="s">
        <v>86</v>
      </c>
      <c r="F61" s="172"/>
      <c r="G61" s="57" t="b">
        <v>1</v>
      </c>
      <c r="H61" s="173" t="s">
        <v>87</v>
      </c>
      <c r="I61" s="172"/>
      <c r="J61" s="57" t="b">
        <v>1</v>
      </c>
      <c r="K61" s="173" t="s">
        <v>88</v>
      </c>
      <c r="L61" s="172"/>
      <c r="M61" s="57" t="b">
        <v>1</v>
      </c>
      <c r="N61" s="174" t="s">
        <v>89</v>
      </c>
      <c r="O61" s="172"/>
      <c r="P61" s="57" t="b">
        <v>1</v>
      </c>
    </row>
    <row r="62" spans="2:16" ht="20.149999999999999" customHeight="1" x14ac:dyDescent="0.45">
      <c r="B62" s="173" t="s">
        <v>87</v>
      </c>
      <c r="C62" s="172"/>
      <c r="D62" s="57" t="b">
        <v>1</v>
      </c>
      <c r="E62" s="171" t="s">
        <v>90</v>
      </c>
      <c r="F62" s="172"/>
      <c r="G62" s="57" t="b">
        <v>1</v>
      </c>
      <c r="H62" s="173" t="s">
        <v>91</v>
      </c>
      <c r="I62" s="172"/>
      <c r="J62" s="57" t="b">
        <v>0</v>
      </c>
      <c r="K62" s="173" t="s">
        <v>92</v>
      </c>
      <c r="L62" s="172"/>
      <c r="M62" s="57" t="b">
        <v>1</v>
      </c>
      <c r="N62" s="174" t="s">
        <v>82</v>
      </c>
      <c r="O62" s="172"/>
      <c r="P62" s="57" t="b">
        <v>1</v>
      </c>
    </row>
    <row r="63" spans="2:16" ht="20.149999999999999" customHeight="1" x14ac:dyDescent="0.45">
      <c r="B63" s="173" t="s">
        <v>93</v>
      </c>
      <c r="C63" s="172"/>
      <c r="D63" s="57" t="b">
        <v>1</v>
      </c>
      <c r="E63" s="171" t="s">
        <v>94</v>
      </c>
      <c r="F63" s="172"/>
      <c r="G63" s="57" t="b">
        <v>1</v>
      </c>
      <c r="H63" s="67"/>
      <c r="I63" s="68"/>
      <c r="J63" s="69"/>
      <c r="K63" s="173" t="s">
        <v>95</v>
      </c>
      <c r="L63" s="172"/>
      <c r="M63" s="57" t="b">
        <v>1</v>
      </c>
      <c r="N63" s="174" t="s">
        <v>162</v>
      </c>
      <c r="O63" s="172"/>
      <c r="P63" s="57" t="b">
        <v>1</v>
      </c>
    </row>
    <row r="64" spans="2:16" ht="20.149999999999999" customHeight="1" x14ac:dyDescent="0.45">
      <c r="B64" s="173" t="s">
        <v>96</v>
      </c>
      <c r="C64" s="172"/>
      <c r="D64" s="57" t="b">
        <v>0</v>
      </c>
      <c r="E64" s="171" t="s">
        <v>97</v>
      </c>
      <c r="F64" s="172"/>
      <c r="G64" s="57" t="b">
        <v>1</v>
      </c>
      <c r="H64" s="70"/>
      <c r="I64" s="71"/>
      <c r="J64" s="72"/>
      <c r="K64" s="181" t="s">
        <v>98</v>
      </c>
      <c r="L64" s="18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1" t="s">
        <v>161</v>
      </c>
      <c r="F65" s="17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5" t="s">
        <v>104</v>
      </c>
      <c r="C69" s="175"/>
      <c r="D69" s="80"/>
      <c r="E69" s="80"/>
      <c r="F69" s="177" t="s">
        <v>105</v>
      </c>
      <c r="G69" s="179" t="s">
        <v>106</v>
      </c>
      <c r="H69" s="80"/>
      <c r="I69" s="175" t="s">
        <v>107</v>
      </c>
      <c r="J69" s="17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6"/>
      <c r="C70" s="176"/>
      <c r="D70" s="84"/>
      <c r="E70" s="85"/>
      <c r="F70" s="178"/>
      <c r="G70" s="180"/>
      <c r="H70" s="86"/>
      <c r="I70" s="176"/>
      <c r="J70" s="17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-159.9</v>
      </c>
      <c r="D72" s="59">
        <v>-163.1</v>
      </c>
      <c r="E72" s="99" t="s">
        <v>117</v>
      </c>
      <c r="F72" s="59">
        <v>23.8</v>
      </c>
      <c r="G72" s="59">
        <v>17.3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-162.6</v>
      </c>
      <c r="D73" s="59">
        <v>-165.3</v>
      </c>
      <c r="E73" s="101" t="s">
        <v>121</v>
      </c>
      <c r="F73" s="60">
        <v>9.8000000000000007</v>
      </c>
      <c r="G73" s="60">
        <v>12.4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-164.4</v>
      </c>
      <c r="D74" s="59">
        <v>-190.2</v>
      </c>
      <c r="E74" s="101" t="s">
        <v>126</v>
      </c>
      <c r="F74" s="61">
        <v>10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-100.7</v>
      </c>
      <c r="D75" s="59">
        <v>-109.9</v>
      </c>
      <c r="E75" s="101" t="s">
        <v>131</v>
      </c>
      <c r="F75" s="61">
        <v>30</v>
      </c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31.1</v>
      </c>
      <c r="D76" s="59">
        <v>26.6</v>
      </c>
      <c r="E76" s="101" t="s">
        <v>136</v>
      </c>
      <c r="F76" s="61">
        <v>25</v>
      </c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26.6</v>
      </c>
      <c r="D77" s="59">
        <v>22.3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24.7</v>
      </c>
      <c r="D78" s="59">
        <v>20.399999999999999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23.2</v>
      </c>
      <c r="D79" s="59">
        <v>18.899999999999999</v>
      </c>
      <c r="E79" s="99" t="s">
        <v>151</v>
      </c>
      <c r="F79" s="59">
        <v>18.5</v>
      </c>
      <c r="G79" s="59">
        <v>15.1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6.1899999999999998E-4</v>
      </c>
      <c r="D80" s="63">
        <v>9.0799999999999998E-5</v>
      </c>
      <c r="E80" s="101" t="s">
        <v>156</v>
      </c>
      <c r="F80" s="60">
        <v>11</v>
      </c>
      <c r="G80" s="60">
        <v>11.7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183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2025-05-15T10:52:20Z</dcterms:modified>
</cp:coreProperties>
</file>