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E8255170-4BCB-4FB2-836A-D58DCC65310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D31" i="1"/>
  <c r="C31" i="1"/>
  <c r="C1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<sst xmlns="http://schemas.openxmlformats.org/spreadsheetml/2006/main" count="207" uniqueCount="191">
  <si>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</si>
  <si>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</si>
  <si>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</si>
  <si>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</si>
  <si>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</si>
  <si>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</si>
  <si>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</si>
  <si>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</si>
  <si>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</si>
  <si>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</si>
  <si>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</si>
  <si>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</si>
  <si>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</si>
  <si>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</si>
  <si>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</si>
  <si>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</si>
  <si>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</si>
  <si>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</si>
  <si>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</si>
  <si>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</si>
  <si>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</si>
  <si>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</si>
  <si>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</si>
  <si>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</si>
  <si>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</si>
  <si>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</si>
  <si>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</si>
  <si>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</si>
  <si>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</si>
  <si>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</si>
  <si>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</si>
  <si>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</si>
  <si>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</si>
  <si>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</si>
  <si>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</si>
  <si>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</si>
  <si>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</si>
  <si>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</si>
  <si>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</si>
  <si>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</si>
  <si>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</si>
  <si>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</si>
  <si>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</si>
  <si>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</si>
  <si>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</si>
  <si>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</si>
  <si>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</si>
  <si>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</si>
  <si>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</si>
  <si>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</si>
  <si>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</si>
  <si>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</si>
  <si>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</si>
  <si>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</si>
  <si>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</si>
  <si>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</si>
  <si>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</si>
  <si>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</si>
  <si>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</si>
  <si>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</si>
  <si>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</si>
  <si>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</si>
  <si>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</si>
  <si>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</si>
  <si>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</si>
  <si>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</si>
  <si>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</si>
  <si>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</si>
  <si>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</si>
  <si>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</si>
  <si>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</si>
  <si>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</si>
  <si>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</si>
  <si>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</si>
  <si>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</si>
  <si>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</si>
  <si>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</si>
  <si>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</si>
  <si>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</si>
  <si>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</si>
  <si>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</si>
  <si>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</si>
  <si>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</si>
  <si>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</si>
  <si>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</si>
  <si>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</si>
  <si>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</si>
  <si>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</si>
  <si>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</si>
  <si>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</si>
  <si>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</si>
  <si>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</si>
  <si>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</si>
  <si>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</si>
  <si>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</si>
  <si>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</si>
  <si>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</si>
  <si>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</si>
  <si>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</si>
  <si>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</si>
  <si>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</si>
  <si>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</si>
  <si>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</si>
  <si>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</si>
  <si>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</si>
  <si>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</si>
  <si>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</si>
  <si>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</si>
  <si>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</si>
  <si>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</si>
  <si>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</si>
  <si>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</si>
  <si>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</si>
  <si>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</si>
  <si>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</si>
  <si>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</si>
  <si>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</si>
  <si>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</si>
  <si>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</si>
  <si>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</si>
  <si>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</si>
  <si>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</si>
  <si>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</si>
  <si>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</si>
  <si>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</si>
  <si>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</si>
  <si>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</si>
  <si>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</si>
  <si>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</si>
  <si>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</si>
  <si>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</si>
  <si>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</si>
  <si>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</si>
  <si>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</si>
  <si>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</si>
  <si>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</si>
  <si>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</si>
  <si>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</si>
  <si>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</si>
  <si>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</si>
  <si>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</si>
  <si>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</si>
  <si>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</si>
  <si>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</si>
  <si>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</si>
  <si>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</si>
  <si>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</si>
  <si>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</si>
  <si>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</si>
  <si>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</si>
  <si>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</si>
  <si>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</si>
  <si>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</si>
  <si>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</si>
  <si>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</si>
  <si>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</si>
  <si>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</si>
  <si>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</si>
  <si>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</si>
  <si>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</si>
  <si>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</si>
  <si>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</si>
  <si>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</si>
  <si>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</si>
  <si>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</si>
  <si>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</si>
  <si>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</si>
  <si>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</si>
  <si>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</si>
  <si>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</si>
  <si>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</si>
  <si>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</si>
  <si>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</si>
  <si>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</si>
  <si>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</si>
  <si>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</si>
  <si>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</si>
  <si>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</si>
  <si>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</si>
  <si>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ALL</t>
    <phoneticPr fontId="3" type="noConversion"/>
  </si>
  <si>
    <t>1. 월령 40% 이상으로 방풍막 설치</t>
    <phoneticPr fontId="3" type="noConversion"/>
  </si>
  <si>
    <t>BLG</t>
    <phoneticPr fontId="3" type="noConversion"/>
  </si>
  <si>
    <t>박다운</t>
    <phoneticPr fontId="3" type="noConversion"/>
  </si>
  <si>
    <t>KSP</t>
    <phoneticPr fontId="3" type="noConversion"/>
  </si>
  <si>
    <t>N</t>
    <phoneticPr fontId="3" type="noConversion"/>
  </si>
  <si>
    <t>S</t>
    <phoneticPr fontId="3" type="noConversion"/>
  </si>
  <si>
    <t>20s/20k 30s/19k 40s/16k</t>
    <phoneticPr fontId="3" type="noConversion"/>
  </si>
  <si>
    <t>20s/25k 30s/27k 40s/26k</t>
    <phoneticPr fontId="3" type="noConversion"/>
  </si>
  <si>
    <t>1. [UT 08:01-08:11] 트래킹 에러 발생 :  망원경을  stow해도 아이콘이 노란빛을 유지 :  TCS, EIB 순으로 재시작하여 해결</t>
    <phoneticPr fontId="3" type="noConversion"/>
  </si>
  <si>
    <t xml:space="preserve">50s/27k 40s/28k 30s/28k </t>
    <phoneticPr fontId="3" type="noConversion"/>
  </si>
  <si>
    <t>50s/24k 40s/29k 20s/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</si>
</sst>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1" zoomScale="145" zoomScaleNormal="145" workbookViewId="0">
      <selection activeCell="B51" sqref="B51:P5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45764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99.970414201183445</v>
      </c>
      <c r="M3" s="168"/>
      <c r="N3" s="65" t="s">
        <v>3</v>
      </c>
      <c r="O3" s="168">
        <f>(P31-P33)/P31*100</f>
        <v>99.970414201183445</v>
      </c>
      <c r="P3" s="168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0.96180555555555547</v>
      </c>
      <c r="D9" s="8">
        <v>1.2</v>
      </c>
      <c r="E9" s="8">
        <v>15.4</v>
      </c>
      <c r="F9" s="8">
        <v>22</v>
      </c>
      <c r="G9" s="35" t="s">
        <v>185</v>
      </c>
      <c r="H9" s="8">
        <v>0.4</v>
      </c>
      <c r="I9" s="35">
        <v>82.3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0.17708333333333334</v>
      </c>
      <c r="D10" s="8">
        <v>1.4</v>
      </c>
      <c r="E10" s="8">
        <v>15.6</v>
      </c>
      <c r="F10" s="8">
        <v>23</v>
      </c>
      <c r="G10" s="115" t="s">
        <v>184</v>
      </c>
      <c r="H10" s="8">
        <v>5.4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0.43402777777777773</v>
      </c>
      <c r="D11" s="14">
        <v>0.7</v>
      </c>
      <c r="E11" s="14">
        <v>14.6</v>
      </c>
      <c r="F11" s="14">
        <v>18</v>
      </c>
      <c r="G11" s="115" t="s">
        <v>184</v>
      </c>
      <c r="H11" s="14">
        <v>3.7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23.472222222222221</v>
      </c>
      <c r="D12" s="18">
        <f>AVERAGE(D9:D11)</f>
        <v>1.0999999999999999</v>
      </c>
      <c r="E12" s="18">
        <f>AVERAGE(E9:E11)</f>
        <v>15.200000000000001</v>
      </c>
      <c r="F12" s="19">
        <f>AVERAGE(F9:F11)</f>
        <v>21</v>
      </c>
      <c r="G12" s="20"/>
      <c r="H12" s="21">
        <f>AVERAGE(H9:H11)</f>
        <v>3.1666666666666665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181</v>
      </c>
      <c r="H16" s="26" t="s">
        <v>179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0.93958333333333333</v>
      </c>
      <c r="D17" s="27">
        <v>0.94097222222222221</v>
      </c>
      <c r="E17" s="27">
        <v>0.96180555555555547</v>
      </c>
      <c r="F17" s="27">
        <v>0.98125000000000007</v>
      </c>
      <c r="G17" s="27">
        <v>0.17291666666666669</v>
      </c>
      <c r="H17" s="27">
        <v>0.43402777777777773</v>
      </c>
      <c r="I17" s="27"/>
      <c r="J17" s="27"/>
      <c r="K17" s="27"/>
      <c r="L17" s="27"/>
      <c r="M17" s="27"/>
      <c r="N17" s="27"/>
      <c r="O17" s="27"/>
      <c r="P17" s="27">
        <v>0.44722222222222219</v>
      </c>
    </row>
    <row r="18" spans="2:16" ht="14.15" customHeight="1" x14ac:dyDescent="0.45">
      <c r="B18" s="34" t="s">
        <v>43</v>
      </c>
      <c r="C18" s="26">
        <v>14820</v>
      </c>
      <c r="D18" s="26">
        <v>14821</v>
      </c>
      <c r="E18" s="26">
        <v>14832</v>
      </c>
      <c r="F18" s="26">
        <v>14844</v>
      </c>
      <c r="G18" s="26">
        <v>14967</v>
      </c>
      <c r="H18" s="26">
        <v>15140</v>
      </c>
      <c r="I18" s="26"/>
      <c r="J18" s="26"/>
      <c r="K18" s="26"/>
      <c r="L18" s="26"/>
      <c r="M18" s="26"/>
      <c r="N18" s="26"/>
      <c r="O18" s="26"/>
      <c r="P18" s="26">
        <v>15151</v>
      </c>
    </row>
    <row r="19" spans="2:16" ht="14.15" customHeight="1" thickBot="1" x14ac:dyDescent="0.5">
      <c r="B19" s="13" t="s">
        <v>44</v>
      </c>
      <c r="C19" s="28"/>
      <c r="D19" s="26">
        <v>14831</v>
      </c>
      <c r="E19" s="26">
        <v>14843</v>
      </c>
      <c r="F19" s="29">
        <v>14966</v>
      </c>
      <c r="G19" s="29">
        <v>15139</v>
      </c>
      <c r="H19" s="29">
        <v>15150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123</v>
      </c>
      <c r="G20" s="32">
        <f t="shared" si="0"/>
        <v>173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62"/>
      <c r="G23" s="162"/>
      <c r="H23" s="162"/>
      <c r="I23" s="162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>
        <v>14826</v>
      </c>
      <c r="D24" s="35">
        <v>14828</v>
      </c>
      <c r="E24" s="113" t="s">
        <v>176</v>
      </c>
      <c r="F24" s="162" t="s">
        <v>186</v>
      </c>
      <c r="G24" s="162"/>
      <c r="H24" s="162"/>
      <c r="I24" s="162"/>
      <c r="J24" s="113">
        <v>15140</v>
      </c>
      <c r="K24" s="113">
        <v>15142</v>
      </c>
      <c r="L24" s="113" t="s">
        <v>177</v>
      </c>
      <c r="M24" s="162" t="s">
        <v>189</v>
      </c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62"/>
      <c r="G25" s="162"/>
      <c r="H25" s="162"/>
      <c r="I25" s="162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>
        <v>14829</v>
      </c>
      <c r="D26" s="35">
        <v>14831</v>
      </c>
      <c r="E26" s="113" t="s">
        <v>175</v>
      </c>
      <c r="F26" s="162" t="s">
        <v>187</v>
      </c>
      <c r="G26" s="162"/>
      <c r="H26" s="162"/>
      <c r="I26" s="162"/>
      <c r="J26" s="113">
        <v>15143</v>
      </c>
      <c r="K26" s="113">
        <v>15145</v>
      </c>
      <c r="L26" s="113" t="s">
        <v>174</v>
      </c>
      <c r="M26" s="162" t="s">
        <v>190</v>
      </c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0.24861111111111112</v>
      </c>
      <c r="D30" s="42">
        <v>0.17083333333333331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0.4194444444444444</v>
      </c>
    </row>
    <row r="31" spans="2:16" ht="14.15" customHeight="1" x14ac:dyDescent="0.45">
      <c r="B31" s="36" t="s">
        <v>164</v>
      </c>
      <c r="C31" s="46">
        <f>H17-G17</f>
        <v>0.26111111111111107</v>
      </c>
      <c r="D31" s="7">
        <f>G17+24-F17</f>
        <v>23.191666666666666</v>
      </c>
      <c r="E31" s="7"/>
      <c r="F31" s="7"/>
      <c r="G31" s="7"/>
      <c r="H31" s="7"/>
      <c r="I31" s="7"/>
      <c r="J31" s="7"/>
      <c r="K31" s="7">
        <f>F17-E17</f>
        <v>1.9444444444444597E-2</v>
      </c>
      <c r="L31" s="7"/>
      <c r="M31" s="7"/>
      <c r="N31" s="7"/>
      <c r="O31" s="47"/>
      <c r="P31" s="45">
        <f>SUM(C31:N31)</f>
        <v>23.472222222222221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6.9444444444444441E-3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6.9444444444444441E-3</v>
      </c>
    </row>
    <row r="34" spans="2:16" ht="14.15" customHeight="1" x14ac:dyDescent="0.45">
      <c r="B34" s="106" t="s">
        <v>165</v>
      </c>
      <c r="C34" s="108">
        <f>C31-C32-C33</f>
        <v>0.25416666666666665</v>
      </c>
      <c r="D34" s="108">
        <f t="shared" ref="D34:N34" si="1">D31-D32-D33</f>
        <v>23.191666666666666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1.9444444444444597E-2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23.465277777777779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63"/>
      <c r="N36" s="164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188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6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8" t="s">
        <v>166</v>
      </c>
      <c r="C53" s="179"/>
      <c r="D53" s="111">
        <v>0.9</v>
      </c>
      <c r="E53" s="111">
        <v>0.97</v>
      </c>
      <c r="F53" s="111">
        <v>0.78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433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-163.80000000000001</v>
      </c>
      <c r="D72" s="59">
        <v>-164.1</v>
      </c>
      <c r="E72" s="99" t="s">
        <v>117</v>
      </c>
      <c r="F72" s="59">
        <v>18.3</v>
      </c>
      <c r="G72" s="59">
        <v>17.899999999999999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-168.9</v>
      </c>
      <c r="D73" s="59">
        <v>-168.8</v>
      </c>
      <c r="E73" s="101" t="s">
        <v>121</v>
      </c>
      <c r="F73" s="60">
        <v>27.3</v>
      </c>
      <c r="G73" s="60">
        <v>22.1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-196.6</v>
      </c>
      <c r="D74" s="59">
        <v>-197.5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-111.6</v>
      </c>
      <c r="D75" s="59">
        <v>-112.4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27.1</v>
      </c>
      <c r="D76" s="59">
        <v>-26.6</v>
      </c>
      <c r="E76" s="101" t="s">
        <v>136</v>
      </c>
      <c r="F76" s="61">
        <v>10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</v>
      </c>
      <c r="D77" s="59">
        <v>22.6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21.1</v>
      </c>
      <c r="D78" s="59">
        <v>20.8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19.5</v>
      </c>
      <c r="D79" s="59">
        <v>19.3</v>
      </c>
      <c r="E79" s="99" t="s">
        <v>151</v>
      </c>
      <c r="F79" s="59">
        <v>15.1</v>
      </c>
      <c r="G79" s="59">
        <v>14.4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8.3499999999999997E-5</v>
      </c>
      <c r="D80" s="63">
        <v>8.1199999999999995E-5</v>
      </c>
      <c r="E80" s="101" t="s">
        <v>156</v>
      </c>
      <c r="F80" s="60">
        <v>26.5</v>
      </c>
      <c r="G80" s="60">
        <v>23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180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2025-04-17T10:56:46Z</dcterms:modified>
</cp:coreProperties>
</file>