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4월\"/>
    </mc:Choice>
  </mc:AlternateContent>
  <xr:revisionPtr revIDLastSave="0" documentId="13_ncr:1_{855F0A9C-B87F-4FDF-9E12-7AF726CD3054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G31" i="1"/>
  <c r="C31" i="1"/>
  <c r="C11" i="1"/>
  <c r="C9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<sst xmlns="http://schemas.openxmlformats.org/spreadsheetml/2006/main" count="214" uniqueCount="197">
  <si>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</si>
  <si>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</si>
  <si>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</si>
  <si>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</si>
  <si>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</si>
  <si>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</si>
  <si>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</si>
  <si>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</si>
  <si>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</si>
  <si>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</si>
  <si>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</si>
  <si>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</si>
  <si>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</si>
  <si>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</si>
  <si>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</si>
  <si>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</si>
  <si>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</si>
  <si>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</si>
  <si>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</si>
  <si>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</si>
  <si>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</si>
  <si>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</si>
  <si>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</si>
  <si>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</si>
  <si>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</si>
  <si>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</si>
  <si>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</si>
  <si>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</si>
  <si>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</si>
  <si>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</si>
  <si>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</si>
  <si>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</si>
  <si>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</si>
  <si>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</si>
  <si>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</si>
  <si>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</si>
  <si>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</si>
  <si>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</si>
  <si>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</si>
  <si>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</si>
  <si>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</si>
  <si>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</si>
  <si>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</si>
  <si>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</si>
  <si>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</si>
  <si>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</si>
  <si>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</si>
  <si>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</si>
  <si>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</si>
  <si>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</si>
  <si>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</si>
  <si>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</si>
  <si>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</si>
  <si>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</si>
  <si>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</si>
  <si>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</si>
  <si>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</si>
  <si>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</si>
  <si>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</si>
  <si>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</si>
  <si>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</si>
  <si>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</si>
  <si>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</si>
  <si>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</si>
  <si>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</si>
  <si>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</si>
  <si>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</si>
  <si>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</si>
  <si>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</si>
  <si>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</si>
  <si>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</si>
  <si>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</si>
  <si>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</si>
  <si>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</si>
  <si>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</si>
  <si>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</si>
  <si>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</si>
  <si>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</si>
  <si>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</si>
  <si>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</si>
  <si>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</si>
  <si>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</si>
  <si>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</si>
  <si>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</si>
  <si>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</si>
  <si>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</si>
  <si>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</si>
  <si>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</si>
  <si>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</si>
  <si>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</si>
  <si>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</si>
  <si>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</si>
  <si>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</si>
  <si>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</si>
  <si>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</si>
  <si>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</si>
  <si>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</si>
  <si>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</si>
  <si>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</si>
  <si>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</si>
  <si>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</si>
  <si>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</si>
  <si>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</si>
  <si>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</si>
  <si>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</si>
  <si>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</si>
  <si>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</si>
  <si>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</si>
  <si>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</si>
  <si>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</si>
  <si>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</si>
  <si>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</si>
  <si>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</si>
  <si>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</si>
  <si>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</si>
  <si>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</si>
  <si>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</si>
  <si>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</si>
  <si>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</si>
  <si>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</si>
  <si>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</si>
  <si>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</si>
  <si>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</si>
  <si>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</si>
  <si>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</si>
  <si>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</si>
  <si>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</si>
  <si>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</si>
  <si>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</si>
  <si>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</si>
  <si>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</si>
  <si>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</si>
  <si>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</si>
  <si>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</si>
  <si>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</si>
  <si>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</si>
  <si>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</si>
  <si>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</si>
  <si>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</si>
  <si>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</si>
  <si>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</si>
  <si>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</si>
  <si>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</si>
  <si>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</si>
  <si>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</si>
  <si>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</si>
  <si>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</si>
  <si>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</si>
  <si>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</si>
  <si>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</si>
  <si>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</si>
  <si>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</si>
  <si>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</si>
  <si>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</si>
  <si>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</si>
  <si>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</si>
  <si>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</si>
  <si>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</si>
  <si>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</si>
  <si>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</si>
  <si>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</si>
  <si>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</si>
  <si>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</si>
  <si>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</si>
  <si>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</si>
  <si>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</si>
  <si>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</si>
  <si>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</si>
  <si>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</si>
  <si>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</si>
  <si>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</si>
  <si>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</si>
  <si>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</si>
  <si>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</si>
  <si>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</si>
  <si>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</si>
  <si>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</si>
  <si>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</si>
  <si>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</si>
  <si>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N</t>
    <phoneticPr fontId="3" type="noConversion"/>
  </si>
  <si>
    <t>ALL</t>
    <phoneticPr fontId="3" type="noConversion"/>
  </si>
  <si>
    <t>1. 월령 40% 이상으로 방풍막 설치</t>
    <phoneticPr fontId="3" type="noConversion"/>
  </si>
  <si>
    <t>BLG</t>
    <phoneticPr fontId="3" type="noConversion"/>
  </si>
  <si>
    <t>박다운</t>
    <phoneticPr fontId="3" type="noConversion"/>
  </si>
  <si>
    <t>DEEPS</t>
    <phoneticPr fontId="3" type="noConversion"/>
  </si>
  <si>
    <t>20s/21k 40s/25k 50s/14k</t>
    <phoneticPr fontId="3" type="noConversion"/>
  </si>
  <si>
    <t>30s/33k 40s/35k 50s/35k</t>
    <phoneticPr fontId="3" type="noConversion"/>
  </si>
  <si>
    <t>M_013293-013294:N</t>
    <phoneticPr fontId="3" type="noConversion"/>
  </si>
  <si>
    <t>C_013297-013304</t>
    <phoneticPr fontId="3" type="noConversion"/>
  </si>
  <si>
    <t>2. [UT 03:22-03:45] TCS CRASH 발생 : 망원경 STOW한 후 EIB, MOTOR 순으로 재시작</t>
    <phoneticPr fontId="3" type="noConversion"/>
  </si>
  <si>
    <t>1. [UT 00:40-00:55] TCS CRASH 발생 : 망원경 STOW한 후 EIB, MOTOR 순으로 재시작: STOW시 DEC 이 움직이지 않는 현상 발생 : 재시작하여 해결</t>
    <phoneticPr fontId="3" type="noConversion"/>
  </si>
  <si>
    <t>M_013392-013395:K</t>
    <phoneticPr fontId="3" type="noConversion"/>
  </si>
  <si>
    <t xml:space="preserve">3. [UT 06:06-06:28] [M_013392-013395:K] 영상 스크램블 이후 해당 영상부터 시작 명령어(ostart)를 진행하였으나 영상 촬영 진행되지 않고 </t>
    <phoneticPr fontId="3" type="noConversion"/>
  </si>
  <si>
    <t xml:space="preserve">        : K chip 화면 나오지 않음. 또한모든 칩과의 통신 끊어짐 : 모든 칩에 대한 프로그램 재시작 </t>
    <phoneticPr fontId="3" type="noConversion"/>
  </si>
  <si>
    <t xml:space="preserve">        : K chip Crash 발생(깨진 화면 없이 영상 촬영이 계속됨)하여 프로그램 재시작하여 해결</t>
    <phoneticPr fontId="3" type="noConversion"/>
  </si>
  <si>
    <t>50s/17k 40s/19k 30s/21k</t>
    <phoneticPr fontId="3" type="noConversion"/>
  </si>
  <si>
    <t>50s/22k 40s/27k 30s/32k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</si>
</sst>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16" zoomScale="146" zoomScaleNormal="146" workbookViewId="0">
      <selection activeCell="F25" sqref="F25:I25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4">
        <v>45759</v>
      </c>
      <c r="D3" s="125"/>
      <c r="E3" s="1"/>
      <c r="F3" s="1"/>
      <c r="G3" s="1"/>
      <c r="H3" s="1"/>
      <c r="I3" s="1"/>
      <c r="J3" s="1"/>
      <c r="K3" s="65" t="s">
        <v>2</v>
      </c>
      <c r="L3" s="126">
        <f>(P31-(P32+P33))/P31*100</f>
        <v>99.917145055335268</v>
      </c>
      <c r="M3" s="126"/>
      <c r="N3" s="65" t="s">
        <v>3</v>
      </c>
      <c r="O3" s="126">
        <f>(P31-P33)/P31*100</f>
        <v>99.917145055335268</v>
      </c>
      <c r="P3" s="126"/>
    </row>
    <row r="4" spans="2:16" ht="14.25" customHeight="1" x14ac:dyDescent="0.45">
      <c r="B4" s="3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3" t="s">
        <v>7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f>E17</f>
        <v>0.96388888888888891</v>
      </c>
      <c r="D9" s="8">
        <v>1.3</v>
      </c>
      <c r="E9" s="8">
        <v>10.9</v>
      </c>
      <c r="F9" s="8">
        <v>40</v>
      </c>
      <c r="G9" s="35" t="s">
        <v>179</v>
      </c>
      <c r="H9" s="8">
        <v>2.2000000000000002</v>
      </c>
      <c r="I9" s="35">
        <v>99.1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0.17569444444444446</v>
      </c>
      <c r="D10" s="8">
        <v>1.1000000000000001</v>
      </c>
      <c r="E10" s="8">
        <v>10.9</v>
      </c>
      <c r="F10" s="8">
        <v>42</v>
      </c>
      <c r="G10" s="115" t="s">
        <v>179</v>
      </c>
      <c r="H10" s="8">
        <v>5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f>H17</f>
        <v>0.43194444444444446</v>
      </c>
      <c r="D11" s="14">
        <v>1</v>
      </c>
      <c r="E11" s="14">
        <v>11.1</v>
      </c>
      <c r="F11" s="14">
        <v>36</v>
      </c>
      <c r="G11" s="115" t="s">
        <v>179</v>
      </c>
      <c r="H11" s="14">
        <v>3.3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23.468055555555555</v>
      </c>
      <c r="D12" s="18">
        <f>AVERAGE(D9:D11)</f>
        <v>1.1333333333333335</v>
      </c>
      <c r="E12" s="18">
        <f>AVERAGE(E9:E11)</f>
        <v>10.966666666666667</v>
      </c>
      <c r="F12" s="19">
        <f>AVERAGE(F9:F11)</f>
        <v>39.333333333333336</v>
      </c>
      <c r="G12" s="20"/>
      <c r="H12" s="21">
        <f>AVERAGE(H9:H11)</f>
        <v>3.5</v>
      </c>
      <c r="I12" s="22"/>
      <c r="J12" s="23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3" t="s">
        <v>26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184</v>
      </c>
      <c r="G16" s="26" t="s">
        <v>182</v>
      </c>
      <c r="H16" s="26" t="s">
        <v>180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0.92361111111111116</v>
      </c>
      <c r="D17" s="27">
        <v>0.92638888888888893</v>
      </c>
      <c r="E17" s="27">
        <v>0.96388888888888891</v>
      </c>
      <c r="F17" s="27">
        <v>0.9868055555555556</v>
      </c>
      <c r="G17" s="27">
        <v>0.17986111111111111</v>
      </c>
      <c r="H17" s="27">
        <v>0.43194444444444446</v>
      </c>
      <c r="I17" s="27"/>
      <c r="J17" s="27"/>
      <c r="K17" s="27"/>
      <c r="L17" s="27"/>
      <c r="M17" s="27"/>
      <c r="N17" s="27"/>
      <c r="O17" s="27"/>
      <c r="P17" s="27">
        <v>0.4458333333333333</v>
      </c>
    </row>
    <row r="18" spans="2:16" ht="14.15" customHeight="1" x14ac:dyDescent="0.45">
      <c r="B18" s="34" t="s">
        <v>43</v>
      </c>
      <c r="C18" s="26">
        <v>13246</v>
      </c>
      <c r="D18" s="26">
        <v>13247</v>
      </c>
      <c r="E18" s="26">
        <v>13258</v>
      </c>
      <c r="F18" s="26">
        <v>13271</v>
      </c>
      <c r="G18" s="26">
        <v>13342</v>
      </c>
      <c r="H18" s="26">
        <v>13504</v>
      </c>
      <c r="I18" s="26"/>
      <c r="J18" s="26"/>
      <c r="K18" s="26"/>
      <c r="L18" s="26"/>
      <c r="M18" s="26"/>
      <c r="N18" s="26"/>
      <c r="O18" s="26"/>
      <c r="P18" s="26">
        <v>13516</v>
      </c>
    </row>
    <row r="19" spans="2:16" ht="14.15" customHeight="1" thickBot="1" x14ac:dyDescent="0.5">
      <c r="B19" s="13" t="s">
        <v>44</v>
      </c>
      <c r="C19" s="28"/>
      <c r="D19" s="26">
        <v>13257</v>
      </c>
      <c r="E19" s="26">
        <v>13270</v>
      </c>
      <c r="F19" s="29">
        <v>13341</v>
      </c>
      <c r="G19" s="29">
        <v>13503</v>
      </c>
      <c r="H19" s="29">
        <v>13515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13</v>
      </c>
      <c r="F20" s="32">
        <f t="shared" si="0"/>
        <v>71</v>
      </c>
      <c r="G20" s="32">
        <f t="shared" si="0"/>
        <v>162</v>
      </c>
      <c r="H20" s="32">
        <f t="shared" si="0"/>
        <v>12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2" t="s">
        <v>46</v>
      </c>
      <c r="C22" s="34" t="s">
        <v>22</v>
      </c>
      <c r="D22" s="34" t="s">
        <v>24</v>
      </c>
      <c r="E22" s="34" t="s">
        <v>47</v>
      </c>
      <c r="F22" s="133" t="s">
        <v>48</v>
      </c>
      <c r="G22" s="133"/>
      <c r="H22" s="133"/>
      <c r="I22" s="133"/>
      <c r="J22" s="34" t="s">
        <v>22</v>
      </c>
      <c r="K22" s="34" t="s">
        <v>24</v>
      </c>
      <c r="L22" s="34" t="s">
        <v>47</v>
      </c>
      <c r="M22" s="133" t="s">
        <v>48</v>
      </c>
      <c r="N22" s="133"/>
      <c r="O22" s="133"/>
      <c r="P22" s="133"/>
    </row>
    <row r="23" spans="2:16" ht="13.5" customHeight="1" x14ac:dyDescent="0.45">
      <c r="B23" s="132"/>
      <c r="C23" s="114"/>
      <c r="D23" s="114"/>
      <c r="E23" s="113" t="s">
        <v>174</v>
      </c>
      <c r="F23" s="131"/>
      <c r="G23" s="131"/>
      <c r="H23" s="131"/>
      <c r="I23" s="131"/>
      <c r="J23" s="113"/>
      <c r="K23" s="113"/>
      <c r="L23" s="113" t="s">
        <v>175</v>
      </c>
      <c r="M23" s="131"/>
      <c r="N23" s="131"/>
      <c r="O23" s="131"/>
      <c r="P23" s="131"/>
    </row>
    <row r="24" spans="2:16" ht="13.5" customHeight="1" x14ac:dyDescent="0.45">
      <c r="B24" s="132"/>
      <c r="C24" s="35">
        <v>13252</v>
      </c>
      <c r="D24" s="35">
        <v>13254</v>
      </c>
      <c r="E24" s="113" t="s">
        <v>176</v>
      </c>
      <c r="F24" s="131" t="s">
        <v>185</v>
      </c>
      <c r="G24" s="131"/>
      <c r="H24" s="131"/>
      <c r="I24" s="131"/>
      <c r="J24" s="113">
        <v>13504</v>
      </c>
      <c r="K24" s="113">
        <v>13506</v>
      </c>
      <c r="L24" s="113" t="s">
        <v>177</v>
      </c>
      <c r="M24" s="131" t="s">
        <v>195</v>
      </c>
      <c r="N24" s="131"/>
      <c r="O24" s="131"/>
      <c r="P24" s="131"/>
    </row>
    <row r="25" spans="2:16" ht="13.5" customHeight="1" x14ac:dyDescent="0.45">
      <c r="B25" s="132"/>
      <c r="C25" s="114"/>
      <c r="D25" s="114"/>
      <c r="E25" s="113" t="s">
        <v>177</v>
      </c>
      <c r="F25" s="131"/>
      <c r="G25" s="131"/>
      <c r="H25" s="131"/>
      <c r="I25" s="131"/>
      <c r="J25" s="113"/>
      <c r="K25" s="113"/>
      <c r="L25" s="113" t="s">
        <v>176</v>
      </c>
      <c r="M25" s="131"/>
      <c r="N25" s="131"/>
      <c r="O25" s="131"/>
      <c r="P25" s="131"/>
    </row>
    <row r="26" spans="2:16" ht="13.5" customHeight="1" x14ac:dyDescent="0.45">
      <c r="B26" s="132"/>
      <c r="C26" s="35">
        <v>13255</v>
      </c>
      <c r="D26" s="35">
        <v>13257</v>
      </c>
      <c r="E26" s="113" t="s">
        <v>175</v>
      </c>
      <c r="F26" s="131" t="s">
        <v>186</v>
      </c>
      <c r="G26" s="131"/>
      <c r="H26" s="131"/>
      <c r="I26" s="131"/>
      <c r="J26" s="113">
        <v>13507</v>
      </c>
      <c r="K26" s="113">
        <v>13509</v>
      </c>
      <c r="L26" s="113" t="s">
        <v>174</v>
      </c>
      <c r="M26" s="131" t="s">
        <v>196</v>
      </c>
      <c r="N26" s="131"/>
      <c r="O26" s="131"/>
      <c r="P26" s="131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3" t="s">
        <v>49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0.23263888888888887</v>
      </c>
      <c r="D30" s="42"/>
      <c r="E30" s="42"/>
      <c r="F30" s="42"/>
      <c r="G30" s="42">
        <v>0.18194444444444444</v>
      </c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0.4145833333333333</v>
      </c>
    </row>
    <row r="31" spans="2:16" ht="14.15" customHeight="1" x14ac:dyDescent="0.45">
      <c r="B31" s="36" t="s">
        <v>164</v>
      </c>
      <c r="C31" s="46">
        <f>H17-G17</f>
        <v>0.25208333333333333</v>
      </c>
      <c r="D31" s="7"/>
      <c r="E31" s="7"/>
      <c r="F31" s="7"/>
      <c r="G31" s="7">
        <f>G17+24-F17</f>
        <v>23.193055555555556</v>
      </c>
      <c r="H31" s="7"/>
      <c r="I31" s="7"/>
      <c r="J31" s="7"/>
      <c r="K31" s="7">
        <f>F17-E17</f>
        <v>2.2916666666666696E-2</v>
      </c>
      <c r="L31" s="7"/>
      <c r="M31" s="7"/>
      <c r="N31" s="7"/>
      <c r="O31" s="47"/>
      <c r="P31" s="45">
        <f>SUM(C31:N31)</f>
        <v>23.468055555555559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>
        <v>1.9444444444444445E-2</v>
      </c>
      <c r="H33" s="52"/>
      <c r="I33" s="52"/>
      <c r="J33" s="52"/>
      <c r="K33" s="52"/>
      <c r="L33" s="52"/>
      <c r="M33" s="52"/>
      <c r="N33" s="52"/>
      <c r="O33" s="53"/>
      <c r="P33" s="54">
        <f>SUM(C33:N33)</f>
        <v>1.9444444444444445E-2</v>
      </c>
    </row>
    <row r="34" spans="2:16" ht="14.15" customHeight="1" x14ac:dyDescent="0.45">
      <c r="B34" s="106" t="s">
        <v>165</v>
      </c>
      <c r="C34" s="108">
        <f>C31-C32-C33</f>
        <v>0.25208333333333333</v>
      </c>
      <c r="D34" s="108">
        <f t="shared" ref="D34:N34" si="1">D31-D32-D33</f>
        <v>0</v>
      </c>
      <c r="E34" s="108">
        <f t="shared" si="1"/>
        <v>0</v>
      </c>
      <c r="F34" s="108">
        <f t="shared" si="1"/>
        <v>0</v>
      </c>
      <c r="G34" s="108">
        <f t="shared" si="1"/>
        <v>23.173611111111111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2.2916666666666696E-2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23.448611111111113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5" t="s">
        <v>66</v>
      </c>
      <c r="C36" s="143" t="s">
        <v>187</v>
      </c>
      <c r="D36" s="143"/>
      <c r="E36" s="143" t="s">
        <v>188</v>
      </c>
      <c r="F36" s="143"/>
      <c r="G36" s="143" t="s">
        <v>191</v>
      </c>
      <c r="H36" s="143"/>
      <c r="I36" s="143"/>
      <c r="J36" s="143"/>
      <c r="K36" s="143"/>
      <c r="L36" s="143"/>
      <c r="M36" s="141"/>
      <c r="N36" s="142"/>
      <c r="O36" s="141"/>
      <c r="P36" s="142"/>
    </row>
    <row r="37" spans="2:16" ht="18" customHeight="1" x14ac:dyDescent="0.45">
      <c r="B37" s="156"/>
      <c r="C37" s="143"/>
      <c r="D37" s="143"/>
      <c r="E37" s="143"/>
      <c r="F37" s="143"/>
      <c r="G37" s="144"/>
      <c r="H37" s="143"/>
      <c r="I37" s="143"/>
      <c r="J37" s="143"/>
      <c r="K37" s="143"/>
      <c r="L37" s="143"/>
      <c r="M37" s="143"/>
      <c r="N37" s="143"/>
      <c r="O37" s="143"/>
      <c r="P37" s="143"/>
    </row>
    <row r="38" spans="2:16" ht="18" customHeight="1" x14ac:dyDescent="0.45">
      <c r="B38" s="156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</row>
    <row r="39" spans="2:16" ht="18" customHeight="1" x14ac:dyDescent="0.45">
      <c r="B39" s="156"/>
      <c r="C39" s="143"/>
      <c r="D39" s="143"/>
      <c r="E39" s="143"/>
      <c r="F39" s="143"/>
      <c r="G39" s="143"/>
      <c r="H39" s="143"/>
      <c r="I39" s="144"/>
      <c r="J39" s="143"/>
      <c r="K39" s="143"/>
      <c r="L39" s="143"/>
      <c r="M39" s="143"/>
      <c r="N39" s="143"/>
      <c r="O39" s="143"/>
      <c r="P39" s="143"/>
    </row>
    <row r="40" spans="2:16" ht="18" customHeight="1" x14ac:dyDescent="0.45">
      <c r="B40" s="156"/>
      <c r="C40" s="143"/>
      <c r="D40" s="143"/>
      <c r="E40" s="143"/>
      <c r="F40" s="143"/>
      <c r="G40" s="144"/>
      <c r="H40" s="143"/>
      <c r="I40" s="143"/>
      <c r="J40" s="143"/>
      <c r="K40" s="143"/>
      <c r="L40" s="143"/>
      <c r="M40" s="143"/>
      <c r="N40" s="143"/>
      <c r="O40" s="143"/>
      <c r="P40" s="143"/>
    </row>
    <row r="41" spans="2:16" ht="18" customHeight="1" x14ac:dyDescent="0.45">
      <c r="B41" s="157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67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190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48" t="s">
        <v>189</v>
      </c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50"/>
    </row>
    <row r="46" spans="2:16" ht="14.15" customHeight="1" x14ac:dyDescent="0.45">
      <c r="B46" s="151" t="s">
        <v>192</v>
      </c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3"/>
    </row>
    <row r="47" spans="2:16" ht="14.15" customHeight="1" x14ac:dyDescent="0.45">
      <c r="B47" s="151" t="s">
        <v>193</v>
      </c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3"/>
    </row>
    <row r="48" spans="2:16" ht="14.15" customHeight="1" x14ac:dyDescent="0.45">
      <c r="B48" s="154" t="s">
        <v>194</v>
      </c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3"/>
    </row>
    <row r="49" spans="2:16" ht="14.15" customHeight="1" x14ac:dyDescent="0.45">
      <c r="B49" s="151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3"/>
    </row>
    <row r="50" spans="2:16" ht="14.15" customHeight="1" x14ac:dyDescent="0.45">
      <c r="B50" s="151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3"/>
    </row>
    <row r="51" spans="2:16" ht="14.15" customHeight="1" x14ac:dyDescent="0.45">
      <c r="B51" s="151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3"/>
    </row>
    <row r="52" spans="2:16" ht="14.15" customHeight="1" thickBot="1" x14ac:dyDescent="0.5">
      <c r="B52" s="171"/>
      <c r="C52" s="172"/>
      <c r="D52" s="152"/>
      <c r="E52" s="152"/>
      <c r="F52" s="152"/>
      <c r="G52" s="172"/>
      <c r="H52" s="172"/>
      <c r="I52" s="172"/>
      <c r="J52" s="172"/>
      <c r="K52" s="172"/>
      <c r="L52" s="172"/>
      <c r="M52" s="172"/>
      <c r="N52" s="172"/>
      <c r="O52" s="172"/>
      <c r="P52" s="173"/>
    </row>
    <row r="53" spans="2:16" ht="14.15" customHeight="1" thickTop="1" thickBot="1" x14ac:dyDescent="0.5">
      <c r="B53" s="134" t="s">
        <v>166</v>
      </c>
      <c r="C53" s="135"/>
      <c r="D53" s="111">
        <v>1.05</v>
      </c>
      <c r="E53" s="111">
        <v>1.21</v>
      </c>
      <c r="F53" s="111">
        <v>0.89</v>
      </c>
      <c r="G53" s="135"/>
      <c r="H53" s="135"/>
      <c r="I53" s="135"/>
      <c r="J53" s="135"/>
      <c r="K53" s="135"/>
      <c r="L53" s="135"/>
      <c r="M53" s="135"/>
      <c r="N53" s="135"/>
      <c r="O53" s="135"/>
      <c r="P53" s="136"/>
    </row>
    <row r="54" spans="2:16" ht="14.15" customHeight="1" thickTop="1" thickBot="1" x14ac:dyDescent="0.5">
      <c r="B54" s="137" t="s">
        <v>178</v>
      </c>
      <c r="C54" s="138"/>
      <c r="D54" s="138"/>
      <c r="E54" s="138"/>
      <c r="F54" s="111">
        <v>1034</v>
      </c>
      <c r="G54" s="139"/>
      <c r="H54" s="139"/>
      <c r="I54" s="139"/>
      <c r="J54" s="139"/>
      <c r="K54" s="139"/>
      <c r="L54" s="139"/>
      <c r="M54" s="139"/>
      <c r="N54" s="139"/>
      <c r="O54" s="139"/>
      <c r="P54" s="140"/>
    </row>
    <row r="55" spans="2:16" ht="13.5" customHeight="1" thickTop="1" x14ac:dyDescent="0.45"/>
    <row r="56" spans="2:16" ht="17.25" customHeight="1" x14ac:dyDescent="0.45">
      <c r="B56" s="158" t="s">
        <v>68</v>
      </c>
      <c r="C56" s="158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59" t="s">
        <v>69</v>
      </c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1"/>
      <c r="N57" s="162" t="s">
        <v>70</v>
      </c>
      <c r="O57" s="160"/>
      <c r="P57" s="163"/>
    </row>
    <row r="58" spans="2:16" ht="17.149999999999999" customHeight="1" x14ac:dyDescent="0.45">
      <c r="B58" s="164" t="s">
        <v>71</v>
      </c>
      <c r="C58" s="165"/>
      <c r="D58" s="166"/>
      <c r="E58" s="164" t="s">
        <v>72</v>
      </c>
      <c r="F58" s="165"/>
      <c r="G58" s="166"/>
      <c r="H58" s="165" t="s">
        <v>73</v>
      </c>
      <c r="I58" s="165"/>
      <c r="J58" s="165"/>
      <c r="K58" s="167" t="s">
        <v>74</v>
      </c>
      <c r="L58" s="165"/>
      <c r="M58" s="168"/>
      <c r="N58" s="169"/>
      <c r="O58" s="165"/>
      <c r="P58" s="170"/>
    </row>
    <row r="59" spans="2:16" ht="20.149999999999999" customHeight="1" x14ac:dyDescent="0.45">
      <c r="B59" s="174" t="s">
        <v>75</v>
      </c>
      <c r="C59" s="175"/>
      <c r="D59" s="57" t="b">
        <v>1</v>
      </c>
      <c r="E59" s="174" t="s">
        <v>76</v>
      </c>
      <c r="F59" s="175"/>
      <c r="G59" s="57" t="b">
        <v>1</v>
      </c>
      <c r="H59" s="176" t="s">
        <v>77</v>
      </c>
      <c r="I59" s="175"/>
      <c r="J59" s="57" t="b">
        <v>1</v>
      </c>
      <c r="K59" s="176" t="s">
        <v>78</v>
      </c>
      <c r="L59" s="175"/>
      <c r="M59" s="57" t="b">
        <v>1</v>
      </c>
      <c r="N59" s="177" t="s">
        <v>79</v>
      </c>
      <c r="O59" s="175"/>
      <c r="P59" s="57" t="b">
        <v>1</v>
      </c>
    </row>
    <row r="60" spans="2:16" ht="20.149999999999999" customHeight="1" x14ac:dyDescent="0.45">
      <c r="B60" s="174" t="s">
        <v>80</v>
      </c>
      <c r="C60" s="175"/>
      <c r="D60" s="57" t="b">
        <v>1</v>
      </c>
      <c r="E60" s="174" t="s">
        <v>81</v>
      </c>
      <c r="F60" s="175"/>
      <c r="G60" s="57" t="b">
        <v>1</v>
      </c>
      <c r="H60" s="176" t="s">
        <v>82</v>
      </c>
      <c r="I60" s="175"/>
      <c r="J60" s="57" t="b">
        <v>1</v>
      </c>
      <c r="K60" s="176" t="s">
        <v>83</v>
      </c>
      <c r="L60" s="175"/>
      <c r="M60" s="57" t="b">
        <v>1</v>
      </c>
      <c r="N60" s="177" t="s">
        <v>84</v>
      </c>
      <c r="O60" s="175"/>
      <c r="P60" s="57" t="b">
        <v>1</v>
      </c>
    </row>
    <row r="61" spans="2:16" ht="20.149999999999999" customHeight="1" x14ac:dyDescent="0.45">
      <c r="B61" s="174" t="s">
        <v>85</v>
      </c>
      <c r="C61" s="175"/>
      <c r="D61" s="57" t="b">
        <v>1</v>
      </c>
      <c r="E61" s="174" t="s">
        <v>86</v>
      </c>
      <c r="F61" s="175"/>
      <c r="G61" s="57" t="b">
        <v>1</v>
      </c>
      <c r="H61" s="176" t="s">
        <v>87</v>
      </c>
      <c r="I61" s="175"/>
      <c r="J61" s="57" t="b">
        <v>1</v>
      </c>
      <c r="K61" s="176" t="s">
        <v>88</v>
      </c>
      <c r="L61" s="175"/>
      <c r="M61" s="57" t="b">
        <v>1</v>
      </c>
      <c r="N61" s="177" t="s">
        <v>89</v>
      </c>
      <c r="O61" s="175"/>
      <c r="P61" s="57" t="b">
        <v>1</v>
      </c>
    </row>
    <row r="62" spans="2:16" ht="20.149999999999999" customHeight="1" x14ac:dyDescent="0.45">
      <c r="B62" s="176" t="s">
        <v>87</v>
      </c>
      <c r="C62" s="175"/>
      <c r="D62" s="57" t="b">
        <v>1</v>
      </c>
      <c r="E62" s="174" t="s">
        <v>90</v>
      </c>
      <c r="F62" s="175"/>
      <c r="G62" s="57" t="b">
        <v>1</v>
      </c>
      <c r="H62" s="176" t="s">
        <v>91</v>
      </c>
      <c r="I62" s="175"/>
      <c r="J62" s="57" t="b">
        <v>0</v>
      </c>
      <c r="K62" s="176" t="s">
        <v>92</v>
      </c>
      <c r="L62" s="175"/>
      <c r="M62" s="57" t="b">
        <v>1</v>
      </c>
      <c r="N62" s="177" t="s">
        <v>82</v>
      </c>
      <c r="O62" s="175"/>
      <c r="P62" s="57" t="b">
        <v>1</v>
      </c>
    </row>
    <row r="63" spans="2:16" ht="20.149999999999999" customHeight="1" x14ac:dyDescent="0.45">
      <c r="B63" s="176" t="s">
        <v>93</v>
      </c>
      <c r="C63" s="175"/>
      <c r="D63" s="57" t="b">
        <v>1</v>
      </c>
      <c r="E63" s="174" t="s">
        <v>94</v>
      </c>
      <c r="F63" s="175"/>
      <c r="G63" s="57" t="b">
        <v>1</v>
      </c>
      <c r="H63" s="67"/>
      <c r="I63" s="68"/>
      <c r="J63" s="69"/>
      <c r="K63" s="176" t="s">
        <v>95</v>
      </c>
      <c r="L63" s="175"/>
      <c r="M63" s="57" t="b">
        <v>1</v>
      </c>
      <c r="N63" s="177" t="s">
        <v>162</v>
      </c>
      <c r="O63" s="175"/>
      <c r="P63" s="57" t="b">
        <v>1</v>
      </c>
    </row>
    <row r="64" spans="2:16" ht="20.149999999999999" customHeight="1" x14ac:dyDescent="0.45">
      <c r="B64" s="176" t="s">
        <v>96</v>
      </c>
      <c r="C64" s="175"/>
      <c r="D64" s="57" t="b">
        <v>0</v>
      </c>
      <c r="E64" s="174" t="s">
        <v>97</v>
      </c>
      <c r="F64" s="175"/>
      <c r="G64" s="57" t="b">
        <v>1</v>
      </c>
      <c r="H64" s="70"/>
      <c r="I64" s="71"/>
      <c r="J64" s="72"/>
      <c r="K64" s="184" t="s">
        <v>98</v>
      </c>
      <c r="L64" s="185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4" t="s">
        <v>161</v>
      </c>
      <c r="F65" s="175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78" t="s">
        <v>104</v>
      </c>
      <c r="C69" s="178"/>
      <c r="D69" s="80"/>
      <c r="E69" s="80"/>
      <c r="F69" s="180" t="s">
        <v>105</v>
      </c>
      <c r="G69" s="182" t="s">
        <v>106</v>
      </c>
      <c r="H69" s="80"/>
      <c r="I69" s="178" t="s">
        <v>107</v>
      </c>
      <c r="J69" s="178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79"/>
      <c r="C70" s="179"/>
      <c r="D70" s="84"/>
      <c r="E70" s="85"/>
      <c r="F70" s="181"/>
      <c r="G70" s="183"/>
      <c r="H70" s="86"/>
      <c r="I70" s="179"/>
      <c r="J70" s="179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1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-164.4</v>
      </c>
      <c r="D72" s="59">
        <v>-164.7</v>
      </c>
      <c r="E72" s="99" t="s">
        <v>117</v>
      </c>
      <c r="F72" s="59">
        <v>18.3</v>
      </c>
      <c r="G72" s="59">
        <v>18.600000000000001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-167.7</v>
      </c>
      <c r="D73" s="59">
        <v>-168.2</v>
      </c>
      <c r="E73" s="101" t="s">
        <v>121</v>
      </c>
      <c r="F73" s="60">
        <v>33.700000000000003</v>
      </c>
      <c r="G73" s="60">
        <v>25.9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-195.3</v>
      </c>
      <c r="D74" s="59">
        <v>-190.4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-113.2</v>
      </c>
      <c r="D75" s="59">
        <v>-114.2</v>
      </c>
      <c r="E75" s="101" t="s">
        <v>131</v>
      </c>
      <c r="F75" s="61">
        <v>30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26.1</v>
      </c>
      <c r="D76" s="59">
        <v>26.4</v>
      </c>
      <c r="E76" s="101" t="s">
        <v>136</v>
      </c>
      <c r="F76" s="61">
        <v>10</v>
      </c>
      <c r="G76" s="61">
        <v>15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22.2</v>
      </c>
      <c r="D77" s="59">
        <v>22.6</v>
      </c>
      <c r="E77" s="101" t="s">
        <v>141</v>
      </c>
      <c r="F77" s="61">
        <v>240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20.399999999999999</v>
      </c>
      <c r="D78" s="59">
        <v>20.8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</v>
      </c>
      <c r="D79" s="59">
        <v>19.3</v>
      </c>
      <c r="E79" s="99" t="s">
        <v>151</v>
      </c>
      <c r="F79" s="59">
        <v>12.1</v>
      </c>
      <c r="G79" s="59">
        <v>11.6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8.3800000000000004E-5</v>
      </c>
      <c r="D80" s="63">
        <v>8.3200000000000003E-5</v>
      </c>
      <c r="E80" s="101" t="s">
        <v>156</v>
      </c>
      <c r="F80" s="60">
        <v>32.9</v>
      </c>
      <c r="G80" s="60">
        <v>33.299999999999997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7" t="s">
        <v>160</v>
      </c>
      <c r="C84" s="127"/>
    </row>
    <row r="85" spans="2:16" ht="15" customHeight="1" x14ac:dyDescent="0.45">
      <c r="B85" s="128" t="s">
        <v>181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 x14ac:dyDescent="0.45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 x14ac:dyDescent="0.45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 x14ac:dyDescent="0.45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 x14ac:dyDescent="0.45">
      <c r="B89" s="122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 x14ac:dyDescent="0.45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 x14ac:dyDescent="0.45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 x14ac:dyDescent="0.45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 x14ac:dyDescent="0.45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 x14ac:dyDescent="0.45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 x14ac:dyDescent="0.45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 x14ac:dyDescent="0.45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 x14ac:dyDescent="0.45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 x14ac:dyDescent="0.45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 x14ac:dyDescent="0.4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2025-04-12T10:45:43Z</dcterms:modified>
</cp:coreProperties>
</file>