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_{ADEC5926-7443-4680-B8E8-0976997A5BA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<sst xmlns="http://schemas.openxmlformats.org/spreadsheetml/2006/main" count="204" uniqueCount="189">
  <si>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</si>
  <si>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</si>
  <si>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</si>
  <si>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</si>
  <si>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</si>
  <si>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</si>
  <si>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</si>
  <si>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</si>
  <si>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</si>
  <si>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</si>
  <si>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</si>
  <si>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</si>
  <si>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</si>
  <si>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</si>
  <si>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</si>
  <si>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</si>
  <si>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</si>
  <si>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</si>
  <si>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</si>
  <si>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</si>
  <si>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</si>
  <si>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</si>
  <si>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</si>
  <si>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</si>
  <si>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</si>
  <si>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</si>
  <si>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</si>
  <si>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</si>
  <si>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</si>
  <si>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</si>
  <si>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</si>
  <si>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</si>
  <si>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</si>
  <si>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</si>
  <si>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</si>
  <si>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</si>
  <si>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</si>
  <si>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</si>
  <si>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</si>
  <si>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</si>
  <si>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</si>
  <si>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</si>
  <si>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</si>
  <si>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</si>
  <si>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</si>
  <si>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</si>
  <si>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</si>
  <si>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</si>
  <si>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</si>
  <si>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</si>
  <si>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</si>
  <si>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</si>
  <si>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</si>
  <si>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</si>
  <si>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</si>
  <si>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</si>
  <si>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</si>
  <si>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</si>
  <si>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</si>
  <si>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</si>
  <si>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</si>
  <si>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</si>
  <si>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</si>
  <si>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</si>
  <si>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</si>
  <si>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</si>
  <si>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</si>
  <si>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</si>
  <si>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</si>
  <si>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</si>
  <si>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</si>
  <si>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</si>
  <si>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</si>
  <si>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</si>
  <si>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</si>
  <si>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</si>
  <si>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</si>
  <si>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</si>
  <si>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</si>
  <si>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</si>
  <si>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</si>
  <si>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</si>
  <si>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</si>
  <si>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</si>
  <si>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</si>
  <si>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</si>
  <si>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</si>
  <si>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</si>
  <si>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</si>
  <si>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</si>
  <si>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</si>
  <si>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</si>
  <si>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</si>
  <si>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</si>
  <si>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</si>
  <si>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</si>
  <si>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</si>
  <si>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</si>
  <si>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</si>
  <si>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</si>
  <si>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</si>
  <si>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</si>
  <si>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</si>
  <si>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</si>
  <si>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</si>
  <si>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</si>
  <si>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</si>
  <si>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</si>
  <si>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</si>
  <si>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</si>
  <si>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</si>
  <si>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</si>
  <si>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</si>
  <si>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</si>
  <si>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</si>
  <si>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</si>
  <si>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</si>
  <si>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</si>
  <si>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</si>
  <si>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</si>
  <si>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</si>
  <si>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</si>
  <si>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</si>
  <si>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</si>
  <si>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</si>
  <si>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</si>
  <si>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</si>
  <si>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</si>
  <si>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</si>
  <si>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</si>
  <si>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</si>
  <si>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</si>
  <si>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</si>
  <si>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</si>
  <si>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</si>
  <si>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</si>
  <si>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</si>
  <si>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</si>
  <si>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</si>
  <si>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</si>
  <si>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</si>
  <si>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</si>
  <si>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</si>
  <si>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</si>
  <si>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</si>
  <si>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</si>
  <si>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</si>
  <si>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</si>
  <si>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</si>
  <si>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</si>
  <si>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</si>
  <si>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</si>
  <si>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</si>
  <si>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</si>
  <si>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</si>
  <si>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</si>
  <si>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</si>
  <si>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</si>
  <si>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</si>
  <si>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</si>
  <si>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</si>
  <si>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</si>
  <si>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</si>
  <si>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</si>
  <si>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</si>
  <si>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</si>
  <si>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</si>
  <si>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</si>
  <si>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</si>
  <si>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</si>
  <si>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</si>
  <si>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</si>
  <si>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</si>
  <si>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</si>
  <si>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</si>
  <si>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</si>
  <si>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</si>
  <si>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</si>
  <si>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</si>
  <si>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DEEPS</t>
    <phoneticPr fontId="3" type="noConversion"/>
  </si>
  <si>
    <t>BLG Normal mode(mklist.f) LAST No.</t>
    <phoneticPr fontId="3" type="noConversion"/>
  </si>
  <si>
    <t>1. 월령 40% 이하로 방풍막 해제</t>
    <phoneticPr fontId="3" type="noConversion"/>
  </si>
  <si>
    <t>허정환</t>
    <phoneticPr fontId="3" type="noConversion"/>
  </si>
  <si>
    <t>ALL</t>
    <phoneticPr fontId="3" type="noConversion"/>
  </si>
  <si>
    <t>N</t>
    <phoneticPr fontId="3" type="noConversion"/>
  </si>
  <si>
    <t>SW</t>
    <phoneticPr fontId="3" type="noConversion"/>
  </si>
  <si>
    <t>C_009881-009885</t>
    <phoneticPr fontId="3" type="noConversion"/>
  </si>
  <si>
    <t>DEEPS-KSPT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</si>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</sst>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1" zoomScale="146" zoomScaleNormal="146" workbookViewId="0">
      <selection activeCell="K31" sqref="K3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3">
        <v>45747</v>
      </c>
      <c r="D3" s="164"/>
      <c r="E3" s="1"/>
      <c r="F3" s="1"/>
      <c r="G3" s="1"/>
      <c r="H3" s="1"/>
      <c r="I3" s="1"/>
      <c r="J3" s="1"/>
      <c r="K3" s="65" t="s">
        <v>2</v>
      </c>
      <c r="L3" s="165">
        <f>(P31-(P32+P33))/P31*100</f>
        <v>100</v>
      </c>
      <c r="M3" s="165"/>
      <c r="N3" s="65" t="s">
        <v>3</v>
      </c>
      <c r="O3" s="165">
        <f>(P31-P33)/P31*100</f>
        <v>100</v>
      </c>
      <c r="P3" s="165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2" t="s">
        <v>7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0.97430555555555554</v>
      </c>
      <c r="D9" s="8">
        <v>2</v>
      </c>
      <c r="E9" s="8">
        <v>11.1</v>
      </c>
      <c r="F9" s="8">
        <v>44</v>
      </c>
      <c r="G9" s="35" t="s">
        <v>185</v>
      </c>
      <c r="H9" s="8">
        <v>0.7</v>
      </c>
      <c r="I9" s="35">
        <v>3.9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0.18819444444444444</v>
      </c>
      <c r="D10" s="8">
        <v>1.2</v>
      </c>
      <c r="E10" s="8">
        <v>12.9</v>
      </c>
      <c r="F10" s="8">
        <v>19</v>
      </c>
      <c r="G10" s="115" t="s">
        <v>188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0.4291666666666667</v>
      </c>
      <c r="D11" s="14">
        <v>0.8</v>
      </c>
      <c r="E11" s="14">
        <v>13.7</v>
      </c>
      <c r="F11" s="14">
        <v>32</v>
      </c>
      <c r="G11" s="115" t="s">
        <v>184</v>
      </c>
      <c r="H11" s="14">
        <v>3.6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23.454861111111111</v>
      </c>
      <c r="D12" s="18">
        <f>AVERAGE(D9:D11)</f>
        <v>1.3333333333333333</v>
      </c>
      <c r="E12" s="18">
        <f>AVERAGE(E9:E11)</f>
        <v>12.566666666666668</v>
      </c>
      <c r="F12" s="19">
        <f>AVERAGE(F9:F11)</f>
        <v>31.666666666666668</v>
      </c>
      <c r="G12" s="20"/>
      <c r="H12" s="21">
        <f>AVERAGE(H9:H11)</f>
        <v>1.8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2" t="s">
        <v>26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179</v>
      </c>
      <c r="G16" s="26" t="s">
        <v>187</v>
      </c>
      <c r="H16" s="26" t="s">
        <v>178</v>
      </c>
      <c r="I16" s="26" t="s">
        <v>183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0.92222222222222217</v>
      </c>
      <c r="D17" s="27">
        <v>0.92569444444444438</v>
      </c>
      <c r="E17" s="27">
        <v>0.97430555555555554</v>
      </c>
      <c r="F17" s="27">
        <v>0.99791666666666667</v>
      </c>
      <c r="G17" s="27">
        <v>0.18611111111111112</v>
      </c>
      <c r="H17" s="27">
        <v>0.21111111111111111</v>
      </c>
      <c r="I17" s="27">
        <v>0.4291666666666667</v>
      </c>
      <c r="J17" s="27"/>
      <c r="K17" s="27"/>
      <c r="L17" s="27"/>
      <c r="M17" s="27"/>
      <c r="N17" s="27"/>
      <c r="O17" s="27"/>
      <c r="P17" s="27">
        <v>0.43333333333333335</v>
      </c>
    </row>
    <row r="18" spans="2:16" ht="14.15" customHeight="1" x14ac:dyDescent="0.45">
      <c r="B18" s="34" t="s">
        <v>43</v>
      </c>
      <c r="C18" s="26">
        <v>9872</v>
      </c>
      <c r="D18" s="26">
        <v>9873</v>
      </c>
      <c r="E18" s="26">
        <v>9879</v>
      </c>
      <c r="F18" s="26">
        <v>9894</v>
      </c>
      <c r="G18" s="26">
        <v>9949</v>
      </c>
      <c r="H18" s="26">
        <v>9959</v>
      </c>
      <c r="I18" s="26">
        <v>10106</v>
      </c>
      <c r="J18" s="26"/>
      <c r="K18" s="26"/>
      <c r="L18" s="26"/>
      <c r="M18" s="26"/>
      <c r="N18" s="26"/>
      <c r="O18" s="26"/>
      <c r="P18" s="26">
        <v>10111</v>
      </c>
    </row>
    <row r="19" spans="2:16" ht="14.15" customHeight="1" thickBot="1" x14ac:dyDescent="0.5">
      <c r="B19" s="13" t="s">
        <v>44</v>
      </c>
      <c r="C19" s="28"/>
      <c r="D19" s="26">
        <v>9878</v>
      </c>
      <c r="E19" s="26">
        <v>9893</v>
      </c>
      <c r="F19" s="29">
        <v>9948</v>
      </c>
      <c r="G19" s="29">
        <v>9958</v>
      </c>
      <c r="H19" s="29">
        <v>10105</v>
      </c>
      <c r="I19" s="26">
        <v>10110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6</v>
      </c>
      <c r="E20" s="32">
        <f t="shared" ref="E20:O20" si="0">IF(ISNUMBER(E18),E19-E18+1,"")</f>
        <v>15</v>
      </c>
      <c r="F20" s="32">
        <f t="shared" si="0"/>
        <v>55</v>
      </c>
      <c r="G20" s="32">
        <f t="shared" si="0"/>
        <v>10</v>
      </c>
      <c r="H20" s="32">
        <f t="shared" si="0"/>
        <v>147</v>
      </c>
      <c r="I20" s="32">
        <f t="shared" si="0"/>
        <v>5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3" t="s">
        <v>46</v>
      </c>
      <c r="C22" s="34" t="s">
        <v>22</v>
      </c>
      <c r="D22" s="34" t="s">
        <v>24</v>
      </c>
      <c r="E22" s="34" t="s">
        <v>47</v>
      </c>
      <c r="F22" s="174" t="s">
        <v>48</v>
      </c>
      <c r="G22" s="174"/>
      <c r="H22" s="174"/>
      <c r="I22" s="174"/>
      <c r="J22" s="34" t="s">
        <v>22</v>
      </c>
      <c r="K22" s="34" t="s">
        <v>24</v>
      </c>
      <c r="L22" s="34" t="s">
        <v>47</v>
      </c>
      <c r="M22" s="174" t="s">
        <v>48</v>
      </c>
      <c r="N22" s="174"/>
      <c r="O22" s="174"/>
      <c r="P22" s="174"/>
    </row>
    <row r="23" spans="2:16" ht="13.5" customHeight="1" x14ac:dyDescent="0.45">
      <c r="B23" s="173"/>
      <c r="C23" s="114"/>
      <c r="D23" s="114"/>
      <c r="E23" s="113" t="s">
        <v>174</v>
      </c>
      <c r="F23" s="159"/>
      <c r="G23" s="159"/>
      <c r="H23" s="159"/>
      <c r="I23" s="159"/>
      <c r="J23" s="113"/>
      <c r="K23" s="113"/>
      <c r="L23" s="113" t="s">
        <v>175</v>
      </c>
      <c r="M23" s="159"/>
      <c r="N23" s="159"/>
      <c r="O23" s="159"/>
      <c r="P23" s="159"/>
    </row>
    <row r="24" spans="2:16" ht="13.5" customHeight="1" x14ac:dyDescent="0.45">
      <c r="B24" s="173"/>
      <c r="C24" s="35"/>
      <c r="D24" s="35"/>
      <c r="E24" s="113" t="s">
        <v>176</v>
      </c>
      <c r="F24" s="159"/>
      <c r="G24" s="159"/>
      <c r="H24" s="159"/>
      <c r="I24" s="159"/>
      <c r="J24" s="113"/>
      <c r="K24" s="113"/>
      <c r="L24" s="113" t="s">
        <v>177</v>
      </c>
      <c r="M24" s="159"/>
      <c r="N24" s="159"/>
      <c r="O24" s="159"/>
      <c r="P24" s="159"/>
    </row>
    <row r="25" spans="2:16" ht="13.5" customHeight="1" x14ac:dyDescent="0.45">
      <c r="B25" s="173"/>
      <c r="C25" s="114"/>
      <c r="D25" s="114"/>
      <c r="E25" s="113" t="s">
        <v>177</v>
      </c>
      <c r="F25" s="159"/>
      <c r="G25" s="159"/>
      <c r="H25" s="159"/>
      <c r="I25" s="159"/>
      <c r="J25" s="113"/>
      <c r="K25" s="113"/>
      <c r="L25" s="113" t="s">
        <v>176</v>
      </c>
      <c r="M25" s="159"/>
      <c r="N25" s="159"/>
      <c r="O25" s="159"/>
      <c r="P25" s="159"/>
    </row>
    <row r="26" spans="2:16" ht="13.5" customHeight="1" x14ac:dyDescent="0.45">
      <c r="B26" s="173"/>
      <c r="C26" s="35"/>
      <c r="D26" s="35"/>
      <c r="E26" s="113" t="s">
        <v>175</v>
      </c>
      <c r="F26" s="159"/>
      <c r="G26" s="159"/>
      <c r="H26" s="159"/>
      <c r="I26" s="159"/>
      <c r="J26" s="113"/>
      <c r="K26" s="113"/>
      <c r="L26" s="113" t="s">
        <v>174</v>
      </c>
      <c r="M26" s="159"/>
      <c r="N26" s="159"/>
      <c r="O26" s="159"/>
      <c r="P26" s="15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2" t="s">
        <v>49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0.19513888888888889</v>
      </c>
      <c r="D30" s="42"/>
      <c r="E30" s="42"/>
      <c r="F30" s="42"/>
      <c r="G30" s="42">
        <v>0.20486111111111113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</v>
      </c>
    </row>
    <row r="31" spans="2:16" ht="14.15" customHeight="1" x14ac:dyDescent="0.45">
      <c r="B31" s="36" t="s">
        <v>164</v>
      </c>
      <c r="C31" s="46">
        <v>0.21805555555555556</v>
      </c>
      <c r="D31" s="7"/>
      <c r="E31" s="7"/>
      <c r="F31" s="7"/>
      <c r="G31" s="7">
        <v>0.18819444444444444</v>
      </c>
      <c r="H31" s="7"/>
      <c r="I31" s="7">
        <v>2.4999999999999998E-2</v>
      </c>
      <c r="J31" s="7"/>
      <c r="K31" s="7">
        <v>2.361111111111111E-2</v>
      </c>
      <c r="L31" s="7"/>
      <c r="M31" s="7"/>
      <c r="N31" s="7"/>
      <c r="O31" s="47"/>
      <c r="P31" s="45">
        <f>SUM(C31:N31)</f>
        <v>0.45486111111111116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0.21805555555555556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0.18819444444444444</v>
      </c>
      <c r="H34" s="108">
        <f t="shared" si="1"/>
        <v>0</v>
      </c>
      <c r="I34" s="108">
        <f>I31-I32-I33</f>
        <v>2.4999999999999998E-2</v>
      </c>
      <c r="J34" s="108">
        <f t="shared" si="1"/>
        <v>0</v>
      </c>
      <c r="K34" s="108">
        <f t="shared" si="1"/>
        <v>2.361111111111111E-2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0.45486111111111116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6" t="s">
        <v>66</v>
      </c>
      <c r="C36" s="154" t="s">
        <v>186</v>
      </c>
      <c r="D36" s="154"/>
      <c r="E36" s="154"/>
      <c r="F36" s="154"/>
      <c r="G36" s="154"/>
      <c r="H36" s="154"/>
      <c r="I36" s="154"/>
      <c r="J36" s="154"/>
      <c r="K36" s="154"/>
      <c r="L36" s="154"/>
      <c r="M36" s="160"/>
      <c r="N36" s="161"/>
      <c r="O36" s="160"/>
      <c r="P36" s="161"/>
    </row>
    <row r="37" spans="2:16" ht="18" customHeight="1" x14ac:dyDescent="0.45">
      <c r="B37" s="157"/>
      <c r="C37" s="154"/>
      <c r="D37" s="154"/>
      <c r="E37" s="154"/>
      <c r="F37" s="154"/>
      <c r="G37" s="155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45">
      <c r="B38" s="157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45">
      <c r="B39" s="157"/>
      <c r="C39" s="154"/>
      <c r="D39" s="154"/>
      <c r="E39" s="154"/>
      <c r="F39" s="154"/>
      <c r="G39" s="154"/>
      <c r="H39" s="154"/>
      <c r="I39" s="155"/>
      <c r="J39" s="154"/>
      <c r="K39" s="154"/>
      <c r="L39" s="154"/>
      <c r="M39" s="154"/>
      <c r="N39" s="154"/>
      <c r="O39" s="154"/>
      <c r="P39" s="154"/>
    </row>
    <row r="40" spans="2:16" ht="18" customHeight="1" x14ac:dyDescent="0.45">
      <c r="B40" s="157"/>
      <c r="C40" s="154"/>
      <c r="D40" s="154"/>
      <c r="E40" s="154"/>
      <c r="F40" s="154"/>
      <c r="G40" s="155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45">
      <c r="B41" s="158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3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5" t="s">
        <v>166</v>
      </c>
      <c r="C53" s="176"/>
      <c r="D53" s="111"/>
      <c r="E53" s="111"/>
      <c r="F53" s="111"/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5" customHeight="1" thickTop="1" thickBot="1" x14ac:dyDescent="0.5">
      <c r="B54" s="178" t="s">
        <v>180</v>
      </c>
      <c r="C54" s="179"/>
      <c r="D54" s="179"/>
      <c r="E54" s="179"/>
      <c r="F54" s="111">
        <v>910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-162.80000000000001</v>
      </c>
      <c r="D72" s="59">
        <v>-164.5</v>
      </c>
      <c r="E72" s="99" t="s">
        <v>117</v>
      </c>
      <c r="F72" s="59">
        <v>20</v>
      </c>
      <c r="G72" s="59">
        <v>17.3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-167.9</v>
      </c>
      <c r="D73" s="59">
        <v>-168.6</v>
      </c>
      <c r="E73" s="101" t="s">
        <v>121</v>
      </c>
      <c r="F73" s="60">
        <v>38.700000000000003</v>
      </c>
      <c r="G73" s="60">
        <v>25.1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-193.4</v>
      </c>
      <c r="D74" s="59">
        <v>-198.3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-108.8</v>
      </c>
      <c r="D75" s="59">
        <v>-113.9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28.7</v>
      </c>
      <c r="D76" s="59">
        <v>26.4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24.6</v>
      </c>
      <c r="D77" s="59">
        <v>22.4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22.7</v>
      </c>
      <c r="D78" s="59">
        <v>20.5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21.2</v>
      </c>
      <c r="D79" s="59">
        <v>18.899999999999999</v>
      </c>
      <c r="E79" s="99" t="s">
        <v>151</v>
      </c>
      <c r="F79" s="59">
        <v>18.100000000000001</v>
      </c>
      <c r="G79" s="59">
        <v>12.8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8.9400000000000005E-5</v>
      </c>
      <c r="D80" s="63">
        <v>8.4499999999999994E-5</v>
      </c>
      <c r="E80" s="101" t="s">
        <v>156</v>
      </c>
      <c r="F80" s="60">
        <v>33.299999999999997</v>
      </c>
      <c r="G80" s="60">
        <v>39.6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6" t="s">
        <v>160</v>
      </c>
      <c r="C84" s="166"/>
    </row>
    <row r="85" spans="2:16" ht="15" customHeight="1" x14ac:dyDescent="0.45">
      <c r="B85" s="167" t="s">
        <v>181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45"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45"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4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45">
      <c r="B89" s="185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4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2"/>
    </row>
    <row r="91" spans="2:16" ht="15" customHeight="1" x14ac:dyDescent="0.4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2"/>
    </row>
    <row r="92" spans="2:16" ht="15" customHeight="1" x14ac:dyDescent="0.45"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2"/>
    </row>
    <row r="93" spans="2:16" ht="15" customHeight="1" x14ac:dyDescent="0.4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2"/>
    </row>
    <row r="94" spans="2:16" ht="15" customHeight="1" x14ac:dyDescent="0.45"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2"/>
    </row>
    <row r="95" spans="2:16" ht="15" customHeight="1" x14ac:dyDescent="0.45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2"/>
    </row>
    <row r="96" spans="2:16" ht="15" customHeight="1" x14ac:dyDescent="0.45"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2"/>
    </row>
    <row r="97" spans="2:16" ht="15" customHeight="1" x14ac:dyDescent="0.45"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2"/>
    </row>
    <row r="98" spans="2:16" ht="15" customHeight="1" x14ac:dyDescent="0.4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2"/>
    </row>
    <row r="99" spans="2:16" ht="15" customHeight="1" x14ac:dyDescent="0.45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2025-03-31T22:35:38Z</dcterms:modified>
</cp:coreProperties>
</file>