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415B39CC-92F9-4CD5-810D-5A9AEA98393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31" i="1"/>
  <c r="D3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<sst xmlns="http://schemas.openxmlformats.org/spreadsheetml/2006/main" count="209" uniqueCount="192">
  <si>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</si>
  <si>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</si>
  <si>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</si>
  <si>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</si>
  <si>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</si>
  <si>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</si>
  <si>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</si>
  <si>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</si>
  <si>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</si>
  <si>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</si>
  <si>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</si>
  <si>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</si>
  <si>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</si>
  <si>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</si>
  <si>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</si>
  <si>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</si>
  <si>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</si>
  <si>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</si>
  <si>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</si>
  <si>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</si>
  <si>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</si>
  <si>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</si>
  <si>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</si>
  <si>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</si>
  <si>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</si>
  <si>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</si>
  <si>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</si>
  <si>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</si>
  <si>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</si>
  <si>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</si>
  <si>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</si>
  <si>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</si>
  <si>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</si>
  <si>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</si>
  <si>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</si>
  <si>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</si>
  <si>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</si>
  <si>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</si>
  <si>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</si>
  <si>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</si>
  <si>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</si>
  <si>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</si>
  <si>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</si>
  <si>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</si>
  <si>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</si>
  <si>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</si>
  <si>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</si>
  <si>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</si>
  <si>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</si>
  <si>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</si>
  <si>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</si>
  <si>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</si>
  <si>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</si>
  <si>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</si>
  <si>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</si>
  <si>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</si>
  <si>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</si>
  <si>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</si>
  <si>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</si>
  <si>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</si>
  <si>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</si>
  <si>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</si>
  <si>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</si>
  <si>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</si>
  <si>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</si>
  <si>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</si>
  <si>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</si>
  <si>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</si>
  <si>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</si>
  <si>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</si>
  <si>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</si>
  <si>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</si>
  <si>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</si>
  <si>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</si>
  <si>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</si>
  <si>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</si>
  <si>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</si>
  <si>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</si>
  <si>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</si>
  <si>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</si>
  <si>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</si>
  <si>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</si>
  <si>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</si>
  <si>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</si>
  <si>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</si>
  <si>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</si>
  <si>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</si>
  <si>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</si>
  <si>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</si>
  <si>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</si>
  <si>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</si>
  <si>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</si>
  <si>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</si>
  <si>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</si>
  <si>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</si>
  <si>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</si>
  <si>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</si>
  <si>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</si>
  <si>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</si>
  <si>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</si>
  <si>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</si>
  <si>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</si>
  <si>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</si>
  <si>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</si>
  <si>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</si>
  <si>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</si>
  <si>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</si>
  <si>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</si>
  <si>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</si>
  <si>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</si>
  <si>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</si>
  <si>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</si>
  <si>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</si>
  <si>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</si>
  <si>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</si>
  <si>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</si>
  <si>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</si>
  <si>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</si>
  <si>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</si>
  <si>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</si>
  <si>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</si>
  <si>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</si>
  <si>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</si>
  <si>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</si>
  <si>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</si>
  <si>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</si>
  <si>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</si>
  <si>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</si>
  <si>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</si>
  <si>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</si>
  <si>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</si>
  <si>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</si>
  <si>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</si>
  <si>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</si>
  <si>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</si>
  <si>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</si>
  <si>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</si>
  <si>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</si>
  <si>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</si>
  <si>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</si>
  <si>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</si>
  <si>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</si>
  <si>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</si>
  <si>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</si>
  <si>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</si>
  <si>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</si>
  <si>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</si>
  <si>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</si>
  <si>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</si>
  <si>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</si>
  <si>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</si>
  <si>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</si>
  <si>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</si>
  <si>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</si>
  <si>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</si>
  <si>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</si>
  <si>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</si>
  <si>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</si>
  <si>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</si>
  <si>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</si>
  <si>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</si>
  <si>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</si>
  <si>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</si>
  <si>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</si>
  <si>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</si>
  <si>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</si>
  <si>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</si>
  <si>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</si>
  <si>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</si>
  <si>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</si>
  <si>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</si>
  <si>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</si>
  <si>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</si>
  <si>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</si>
  <si>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</si>
  <si>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</si>
  <si>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</si>
  <si>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</si>
  <si>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</si>
  <si>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</si>
  <si>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</si>
  <si>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1. 월령 40% 이상으로 방풍막 설치</t>
    <phoneticPr fontId="3" type="noConversion"/>
  </si>
  <si>
    <t>S</t>
    <phoneticPr fontId="3" type="noConversion"/>
  </si>
  <si>
    <t>KSP</t>
    <phoneticPr fontId="3" type="noConversion"/>
  </si>
  <si>
    <t>ENG_KSP</t>
    <phoneticPr fontId="3" type="noConversion"/>
  </si>
  <si>
    <t>20s/29k 30s/26k 40s/23k</t>
    <phoneticPr fontId="3" type="noConversion"/>
  </si>
  <si>
    <t>20s/30k 30s/33k 40s/32k</t>
    <phoneticPr fontId="3" type="noConversion"/>
  </si>
  <si>
    <t>D_007057-007060</t>
    <phoneticPr fontId="3" type="noConversion"/>
  </si>
  <si>
    <t>1.[D_007057-007060][UT 02:00-02:22] 돔셔터프로그램이 멈추면서 셔터가 움직이지 않는 현상 발생 :  수동제어하여 닫은 후 프로그램 재시작하여 해결</t>
    <phoneticPr fontId="3" type="noConversion"/>
  </si>
  <si>
    <t>W</t>
    <phoneticPr fontId="3" type="noConversion"/>
  </si>
  <si>
    <t>60s/34k 40s/30k 30s/29k</t>
    <phoneticPr fontId="3" type="noConversion"/>
  </si>
  <si>
    <t>50s/25k 40s/31k 30s/36k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</si>
</sst>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1" zoomScale="146" zoomScaleNormal="146" workbookViewId="0">
      <selection activeCell="E39" sqref="E39:F3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45736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96.507936507936506</v>
      </c>
      <c r="M3" s="165"/>
      <c r="N3" s="65" t="s">
        <v>3</v>
      </c>
      <c r="O3" s="165">
        <f>(P31-P33)/P31*100</f>
        <v>96.507936507936506</v>
      </c>
      <c r="P3" s="165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0.98472222222222217</v>
      </c>
      <c r="D9" s="8">
        <v>1.1000000000000001</v>
      </c>
      <c r="E9" s="8">
        <v>17.100000000000001</v>
      </c>
      <c r="F9" s="8">
        <v>30</v>
      </c>
      <c r="G9" s="35" t="s">
        <v>182</v>
      </c>
      <c r="H9" s="8">
        <v>0.4</v>
      </c>
      <c r="I9" s="35">
        <v>68.2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0.17222222222222225</v>
      </c>
      <c r="D10" s="8">
        <v>0.8</v>
      </c>
      <c r="E10" s="8">
        <v>16.600000000000001</v>
      </c>
      <c r="F10" s="8">
        <v>30</v>
      </c>
      <c r="G10" s="115" t="s">
        <v>182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0.42222222222222222</v>
      </c>
      <c r="D11" s="14">
        <v>1</v>
      </c>
      <c r="E11" s="14">
        <v>15.4</v>
      </c>
      <c r="F11" s="14">
        <v>31</v>
      </c>
      <c r="G11" s="115" t="s">
        <v>189</v>
      </c>
      <c r="H11" s="14">
        <v>0.8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23.4375</v>
      </c>
      <c r="D12" s="18">
        <f>AVERAGE(D9:D11)</f>
        <v>0.96666666666666679</v>
      </c>
      <c r="E12" s="18">
        <f>AVERAGE(E9:E11)</f>
        <v>16.366666666666667</v>
      </c>
      <c r="F12" s="19">
        <f>AVERAGE(F9:F11)</f>
        <v>30.333333333333332</v>
      </c>
      <c r="G12" s="20"/>
      <c r="H12" s="21">
        <f>AVERAGE(H9:H11)</f>
        <v>0.53333333333333333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183</v>
      </c>
      <c r="G16" s="26" t="s">
        <v>184</v>
      </c>
      <c r="H16" s="26" t="s">
        <v>180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0.95000000000000007</v>
      </c>
      <c r="D17" s="27">
        <v>0.95138888888888884</v>
      </c>
      <c r="E17" s="27">
        <v>0.98472222222222217</v>
      </c>
      <c r="F17" s="27">
        <v>1.0416666666666666E-2</v>
      </c>
      <c r="G17" s="27">
        <v>9.930555555555555E-2</v>
      </c>
      <c r="H17" s="27">
        <v>0.24513888888888888</v>
      </c>
      <c r="I17" s="27">
        <v>0.42222222222222222</v>
      </c>
      <c r="J17" s="27"/>
      <c r="K17" s="27"/>
      <c r="L17" s="27"/>
      <c r="M17" s="27"/>
      <c r="N17" s="27"/>
      <c r="O17" s="27"/>
      <c r="P17" s="27">
        <v>0.44166666666666665</v>
      </c>
    </row>
    <row r="18" spans="2:16" ht="14.15" customHeight="1" x14ac:dyDescent="0.45">
      <c r="B18" s="34" t="s">
        <v>43</v>
      </c>
      <c r="C18" s="26">
        <v>6984</v>
      </c>
      <c r="D18" s="26">
        <v>6986</v>
      </c>
      <c r="E18" s="26">
        <v>6997</v>
      </c>
      <c r="F18" s="26">
        <v>7009</v>
      </c>
      <c r="G18" s="26">
        <v>7061</v>
      </c>
      <c r="H18" s="26">
        <v>7154</v>
      </c>
      <c r="I18" s="26">
        <v>7275</v>
      </c>
      <c r="J18" s="26"/>
      <c r="K18" s="26"/>
      <c r="L18" s="26"/>
      <c r="M18" s="26"/>
      <c r="N18" s="26"/>
      <c r="O18" s="26"/>
      <c r="P18" s="26">
        <v>7286</v>
      </c>
    </row>
    <row r="19" spans="2:16" ht="14.15" customHeight="1" thickBot="1" x14ac:dyDescent="0.5">
      <c r="B19" s="13" t="s">
        <v>44</v>
      </c>
      <c r="C19" s="28"/>
      <c r="D19" s="26">
        <v>6996</v>
      </c>
      <c r="E19" s="26">
        <v>7008</v>
      </c>
      <c r="F19" s="29">
        <v>7060</v>
      </c>
      <c r="G19" s="29">
        <v>7153</v>
      </c>
      <c r="H19" s="29">
        <v>7274</v>
      </c>
      <c r="I19" s="26">
        <v>7285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52</v>
      </c>
      <c r="G20" s="32">
        <f t="shared" si="0"/>
        <v>93</v>
      </c>
      <c r="H20" s="32">
        <f t="shared" si="0"/>
        <v>121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176</v>
      </c>
      <c r="F23" s="159"/>
      <c r="G23" s="159"/>
      <c r="H23" s="159"/>
      <c r="I23" s="159"/>
      <c r="J23" s="113"/>
      <c r="K23" s="113"/>
      <c r="L23" s="113" t="s">
        <v>177</v>
      </c>
      <c r="M23" s="159"/>
      <c r="N23" s="159"/>
      <c r="O23" s="159"/>
      <c r="P23" s="159"/>
    </row>
    <row r="24" spans="2:16" ht="13.5" customHeight="1" x14ac:dyDescent="0.45">
      <c r="B24" s="173"/>
      <c r="C24" s="35">
        <v>6991</v>
      </c>
      <c r="D24" s="35">
        <v>6993</v>
      </c>
      <c r="E24" s="113" t="s">
        <v>178</v>
      </c>
      <c r="F24" s="159" t="s">
        <v>185</v>
      </c>
      <c r="G24" s="159"/>
      <c r="H24" s="159"/>
      <c r="I24" s="159"/>
      <c r="J24" s="113">
        <v>7275</v>
      </c>
      <c r="K24" s="113">
        <v>7277</v>
      </c>
      <c r="L24" s="113" t="s">
        <v>179</v>
      </c>
      <c r="M24" s="159" t="s">
        <v>190</v>
      </c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179</v>
      </c>
      <c r="F25" s="159"/>
      <c r="G25" s="159"/>
      <c r="H25" s="159"/>
      <c r="I25" s="159"/>
      <c r="J25" s="113"/>
      <c r="K25" s="113"/>
      <c r="L25" s="113" t="s">
        <v>178</v>
      </c>
      <c r="M25" s="159"/>
      <c r="N25" s="159"/>
      <c r="O25" s="159"/>
      <c r="P25" s="159"/>
    </row>
    <row r="26" spans="2:16" ht="13.5" customHeight="1" x14ac:dyDescent="0.45">
      <c r="B26" s="173"/>
      <c r="C26" s="35">
        <v>6994</v>
      </c>
      <c r="D26" s="35">
        <v>6996</v>
      </c>
      <c r="E26" s="113" t="s">
        <v>177</v>
      </c>
      <c r="F26" s="159" t="s">
        <v>186</v>
      </c>
      <c r="G26" s="159"/>
      <c r="H26" s="159"/>
      <c r="I26" s="159"/>
      <c r="J26" s="113">
        <v>7278</v>
      </c>
      <c r="K26" s="113">
        <v>7280</v>
      </c>
      <c r="L26" s="113" t="s">
        <v>176</v>
      </c>
      <c r="M26" s="159" t="s">
        <v>191</v>
      </c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0.15972222222222224</v>
      </c>
      <c r="D30" s="42">
        <v>8.3333333333333329E-2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0.1423611111111111</v>
      </c>
      <c r="P30" s="45">
        <f>SUM(C30:J30,L30:N30)</f>
        <v>0.24305555555555558</v>
      </c>
    </row>
    <row r="31" spans="2:16" ht="14.15" customHeight="1" x14ac:dyDescent="0.45">
      <c r="B31" s="36" t="s">
        <v>164</v>
      </c>
      <c r="C31" s="46">
        <f>I17-H17</f>
        <v>0.17708333333333334</v>
      </c>
      <c r="D31" s="7">
        <f>H17-F17</f>
        <v>0.23472222222222222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7"/>
      <c r="P31" s="45">
        <f>SUM(C31:N31)</f>
        <v>0.4375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>
        <v>1.5277777777777777E-2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1.5277777777777777E-2</v>
      </c>
    </row>
    <row r="34" spans="2:16" ht="14.15" customHeight="1" x14ac:dyDescent="0.45">
      <c r="B34" s="106" t="s">
        <v>165</v>
      </c>
      <c r="C34" s="108">
        <f>C31-C32-C33</f>
        <v>0.17708333333333334</v>
      </c>
      <c r="D34" s="108">
        <f t="shared" ref="D34:N34" si="1">D31-D32-D33</f>
        <v>0.21944444444444444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2.5694444444444447E-2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0.42222222222222222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187</v>
      </c>
      <c r="D36" s="154"/>
      <c r="E36" s="160"/>
      <c r="F36" s="161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188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53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/>
      <c r="E53" s="111">
        <v>0.56000000000000005</v>
      </c>
      <c r="F53" s="111">
        <v>0.89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167</v>
      </c>
      <c r="C54" s="179"/>
      <c r="D54" s="179"/>
      <c r="E54" s="179"/>
      <c r="F54" s="111">
        <v>634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</v>
      </c>
      <c r="D72" s="59">
        <v>-163.1</v>
      </c>
      <c r="E72" s="99" t="s">
        <v>117</v>
      </c>
      <c r="F72" s="59">
        <v>21.4</v>
      </c>
      <c r="G72" s="59">
        <v>18</v>
      </c>
      <c r="H72" s="100"/>
      <c r="I72" s="96" t="s">
        <v>118</v>
      </c>
      <c r="J72" s="58">
        <v>0</v>
      </c>
      <c r="K72" s="97" t="s">
        <v>169</v>
      </c>
      <c r="L72" s="58">
        <v>2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-164.3</v>
      </c>
      <c r="D73" s="59">
        <v>-165.8</v>
      </c>
      <c r="E73" s="101" t="s">
        <v>121</v>
      </c>
      <c r="F73" s="60">
        <v>24.9</v>
      </c>
      <c r="G73" s="60">
        <v>38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</v>
      </c>
      <c r="D74" s="59">
        <v>-196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-106.6</v>
      </c>
      <c r="D75" s="59">
        <v>-109.9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</v>
      </c>
      <c r="D76" s="59">
        <v>27.3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26.7</v>
      </c>
      <c r="D77" s="59">
        <v>23.1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24.9</v>
      </c>
      <c r="D78" s="59">
        <v>21.1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23.4</v>
      </c>
      <c r="D79" s="59">
        <v>19.7</v>
      </c>
      <c r="E79" s="99" t="s">
        <v>151</v>
      </c>
      <c r="F79" s="59">
        <v>20.3</v>
      </c>
      <c r="G79" s="59">
        <v>16.8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8.3100000000000001E-5</v>
      </c>
      <c r="D80" s="63">
        <v>8.8499999999999996E-5</v>
      </c>
      <c r="E80" s="101" t="s">
        <v>156</v>
      </c>
      <c r="F80" s="60">
        <v>31</v>
      </c>
      <c r="G80" s="60">
        <v>33.799999999999997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181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2025-03-20T10:42:02Z</dcterms:modified>
</cp:coreProperties>
</file>