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E05C262F-F3F0-4488-B121-55E56E4F309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K31" i="1"/>
  <c r="F31" i="1"/>
  <c r="E31" i="1"/>
  <c r="C3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<sst xmlns="http://schemas.openxmlformats.org/spreadsheetml/2006/main" count="214" uniqueCount="196">
  <si>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</si>
  <si>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</si>
  <si>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</si>
  <si>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</si>
  <si>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</si>
  <si>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</si>
  <si>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</si>
  <si>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</si>
  <si>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</si>
  <si>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</si>
  <si>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</si>
  <si>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</si>
  <si>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</si>
  <si>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</si>
  <si>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</si>
  <si>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</si>
  <si>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</si>
  <si>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</si>
  <si>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</si>
  <si>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</si>
  <si>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</si>
  <si>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</si>
  <si>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</si>
  <si>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</si>
  <si>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</si>
  <si>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</si>
  <si>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</si>
  <si>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</si>
  <si>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</si>
  <si>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</si>
  <si>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</si>
  <si>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</si>
  <si>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</si>
  <si>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</si>
  <si>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</si>
  <si>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</si>
  <si>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</si>
  <si>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</si>
  <si>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</si>
  <si>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</si>
  <si>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</si>
  <si>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</si>
  <si>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</si>
  <si>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</si>
  <si>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</si>
  <si>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</si>
  <si>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</si>
  <si>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</si>
  <si>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</si>
  <si>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</si>
  <si>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</si>
  <si>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</si>
  <si>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</si>
  <si>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</si>
  <si>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</si>
  <si>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</si>
  <si>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</si>
  <si>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</si>
  <si>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</si>
  <si>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</si>
  <si>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</si>
  <si>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</si>
  <si>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</si>
  <si>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</si>
  <si>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</si>
  <si>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</si>
  <si>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</si>
  <si>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</si>
  <si>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</si>
  <si>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</si>
  <si>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</si>
  <si>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</si>
  <si>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</si>
  <si>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</si>
  <si>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</si>
  <si>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</si>
  <si>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</si>
  <si>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</si>
  <si>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</si>
  <si>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</si>
  <si>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</si>
  <si>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</si>
  <si>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</si>
  <si>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</si>
  <si>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</si>
  <si>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</si>
  <si>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</si>
  <si>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</si>
  <si>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</si>
  <si>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</si>
  <si>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</si>
  <si>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</si>
  <si>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</si>
  <si>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</si>
  <si>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</si>
  <si>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</si>
  <si>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</si>
  <si>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</si>
  <si>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</si>
  <si>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</si>
  <si>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</si>
  <si>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</si>
  <si>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</si>
  <si>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</si>
  <si>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</si>
  <si>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</si>
  <si>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</si>
  <si>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</si>
  <si>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</si>
  <si>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</si>
  <si>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</si>
  <si>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</si>
  <si>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</si>
  <si>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</si>
  <si>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</si>
  <si>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</si>
  <si>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</si>
  <si>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</si>
  <si>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</si>
  <si>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</si>
  <si>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</si>
  <si>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</si>
  <si>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</si>
  <si>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</si>
  <si>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</si>
  <si>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</si>
  <si>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</si>
  <si>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</si>
  <si>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</si>
  <si>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</si>
  <si>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</si>
  <si>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</si>
  <si>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</si>
  <si>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</si>
  <si>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</si>
  <si>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</si>
  <si>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</si>
  <si>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</si>
  <si>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</si>
  <si>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</si>
  <si>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</si>
  <si>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</si>
  <si>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</si>
  <si>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</si>
  <si>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</si>
  <si>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</si>
  <si>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</si>
  <si>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</si>
  <si>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</si>
  <si>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</si>
  <si>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</si>
  <si>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</si>
  <si>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</si>
  <si>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</si>
  <si>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</si>
  <si>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</si>
  <si>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</si>
  <si>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</si>
  <si>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</si>
  <si>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</si>
  <si>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</si>
  <si>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</si>
  <si>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</si>
  <si>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</si>
  <si>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</si>
  <si>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</si>
  <si>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</si>
  <si>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</si>
  <si>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</si>
  <si>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</si>
  <si>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</si>
  <si>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</si>
  <si>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</si>
  <si>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</si>
  <si>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</si>
  <si>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</si>
  <si>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</si>
  <si>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</si>
  <si>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</si>
  <si>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</si>
  <si>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</si>
  <si>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</si>
  <si>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S</t>
    <phoneticPr fontId="3" type="noConversion"/>
  </si>
  <si>
    <t>1. 월령 40% 이하로 방풍막 제거</t>
    <phoneticPr fontId="3" type="noConversion"/>
  </si>
  <si>
    <t>MMA-KS4</t>
    <phoneticPr fontId="3" type="noConversion"/>
  </si>
  <si>
    <t>20s/24k 30s/25k 40s/22k</t>
    <phoneticPr fontId="3" type="noConversion"/>
  </si>
  <si>
    <t>I_000979-000983</t>
    <phoneticPr fontId="3" type="noConversion"/>
  </si>
  <si>
    <t xml:space="preserve">1. [I_000979-000983] flat의 projid를 falt로 오기입 </t>
    <phoneticPr fontId="3" type="noConversion"/>
  </si>
  <si>
    <t>20s/28k 30s/30k 40s/30k</t>
    <phoneticPr fontId="3" type="noConversion"/>
  </si>
  <si>
    <t>M_001054-001055:T</t>
    <phoneticPr fontId="3" type="noConversion"/>
  </si>
  <si>
    <t xml:space="preserve">2. [UT 05:30:05:39] Dec Osccillation 발생하여 관측 진행되지 않음 : TCS, EIB 재부팅 중 DEC 모터의 F1, F2, F5 반복해서 나타남 </t>
    <phoneticPr fontId="3" type="noConversion"/>
  </si>
  <si>
    <t xml:space="preserve">                            : 모터 재부팅, EIB 켜기, TCS 시작 하여 해결</t>
    <phoneticPr fontId="3" type="noConversion"/>
  </si>
  <si>
    <t xml:space="preserve"> </t>
    <phoneticPr fontId="3" type="noConversion"/>
  </si>
  <si>
    <t>M_001206-001207:N</t>
    <phoneticPr fontId="3" type="noConversion"/>
  </si>
  <si>
    <t xml:space="preserve">50s/13k 40s/15k 30s/16k </t>
    <phoneticPr fontId="3" type="noConversion"/>
  </si>
  <si>
    <t>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</si>
</sst>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E39" sqref="E39:F3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1" t="s">
        <v>0</v>
      </c>
      <c r="C2" s="16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2">
        <v>45714</v>
      </c>
      <c r="D3" s="163"/>
      <c r="E3" s="1"/>
      <c r="F3" s="1"/>
      <c r="G3" s="1"/>
      <c r="H3" s="1"/>
      <c r="I3" s="1"/>
      <c r="J3" s="1"/>
      <c r="K3" s="65" t="s">
        <v>2</v>
      </c>
      <c r="L3" s="164">
        <f>(P31-(P32+P33))/P31*100</f>
        <v>98.440207972270372</v>
      </c>
      <c r="M3" s="164"/>
      <c r="N3" s="65" t="s">
        <v>3</v>
      </c>
      <c r="O3" s="164">
        <f>(P31-P33)/P31*100</f>
        <v>98.440207972270372</v>
      </c>
      <c r="P3" s="164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1" t="s">
        <v>7</v>
      </c>
      <c r="C7" s="16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2.0833333333333333E-3</v>
      </c>
      <c r="D9" s="8">
        <v>1</v>
      </c>
      <c r="E9" s="8">
        <v>19.8</v>
      </c>
      <c r="F9" s="8">
        <v>24</v>
      </c>
      <c r="G9" s="35" t="s">
        <v>182</v>
      </c>
      <c r="H9" s="8">
        <v>3.6</v>
      </c>
      <c r="I9" s="35">
        <v>2.8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0.19999999999999998</v>
      </c>
      <c r="D10" s="8">
        <v>1.3</v>
      </c>
      <c r="E10" s="8">
        <v>20.399999999999999</v>
      </c>
      <c r="F10" s="8">
        <v>8</v>
      </c>
      <c r="G10" s="113" t="s">
        <v>182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0.40277777777777773</v>
      </c>
      <c r="D11" s="14">
        <v>1</v>
      </c>
      <c r="E11" s="14">
        <v>16.7</v>
      </c>
      <c r="F11" s="14">
        <v>25</v>
      </c>
      <c r="G11" s="114" t="s">
        <v>182</v>
      </c>
      <c r="H11" s="14">
        <v>1.2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24.400694444444444</v>
      </c>
      <c r="D12" s="18">
        <f>AVERAGE(D9:D11)</f>
        <v>1.0999999999999999</v>
      </c>
      <c r="E12" s="18">
        <f>AVERAGE(E9:E11)</f>
        <v>18.966666666666669</v>
      </c>
      <c r="F12" s="19">
        <f>AVERAGE(F9:F11)</f>
        <v>19</v>
      </c>
      <c r="G12" s="20"/>
      <c r="H12" s="21">
        <f>AVERAGE(H9:H11)</f>
        <v>1.8666666666666669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1" t="s">
        <v>26</v>
      </c>
      <c r="C14" s="16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181</v>
      </c>
      <c r="H16" s="26" t="s">
        <v>180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0.96597222222222223</v>
      </c>
      <c r="D17" s="27">
        <v>0.96875</v>
      </c>
      <c r="E17" s="27">
        <v>2.0833333333333333E-3</v>
      </c>
      <c r="F17" s="27">
        <v>2.013888888888889E-2</v>
      </c>
      <c r="G17" s="27">
        <v>0.23541666666666669</v>
      </c>
      <c r="H17" s="27">
        <v>0.2986111111111111</v>
      </c>
      <c r="I17" s="27">
        <v>0.40277777777777773</v>
      </c>
      <c r="J17" s="27"/>
      <c r="K17" s="27"/>
      <c r="L17" s="27"/>
      <c r="M17" s="27"/>
      <c r="N17" s="27"/>
      <c r="O17" s="27"/>
      <c r="P17" s="27">
        <v>0.42569444444444443</v>
      </c>
    </row>
    <row r="18" spans="2:16" ht="14.15" customHeight="1" x14ac:dyDescent="0.45">
      <c r="B18" s="34" t="s">
        <v>43</v>
      </c>
      <c r="C18" s="26">
        <v>973</v>
      </c>
      <c r="D18" s="26">
        <v>974</v>
      </c>
      <c r="E18" s="26">
        <v>985</v>
      </c>
      <c r="F18" s="26">
        <v>997</v>
      </c>
      <c r="G18" s="26">
        <v>1096</v>
      </c>
      <c r="H18" s="26">
        <v>1136</v>
      </c>
      <c r="I18" s="26">
        <v>1208</v>
      </c>
      <c r="J18" s="26"/>
      <c r="K18" s="26"/>
      <c r="L18" s="26"/>
      <c r="M18" s="26"/>
      <c r="N18" s="26"/>
      <c r="O18" s="26"/>
      <c r="P18" s="26">
        <v>1217</v>
      </c>
    </row>
    <row r="19" spans="2:16" ht="14.15" customHeight="1" thickBot="1" x14ac:dyDescent="0.5">
      <c r="B19" s="13" t="s">
        <v>44</v>
      </c>
      <c r="C19" s="28"/>
      <c r="D19" s="26">
        <v>9784</v>
      </c>
      <c r="E19" s="26">
        <v>996</v>
      </c>
      <c r="F19" s="29">
        <v>1095</v>
      </c>
      <c r="G19" s="29">
        <v>1135</v>
      </c>
      <c r="H19" s="29">
        <v>1207</v>
      </c>
      <c r="I19" s="26">
        <v>1216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8811</v>
      </c>
      <c r="E20" s="32">
        <f t="shared" ref="E20:O20" si="0">IF(ISNUMBER(E18),E19-E18+1,"")</f>
        <v>12</v>
      </c>
      <c r="F20" s="32">
        <f t="shared" si="0"/>
        <v>99</v>
      </c>
      <c r="G20" s="32">
        <f t="shared" si="0"/>
        <v>40</v>
      </c>
      <c r="H20" s="32">
        <f t="shared" si="0"/>
        <v>72</v>
      </c>
      <c r="I20" s="32">
        <f t="shared" si="0"/>
        <v>9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2" t="s">
        <v>46</v>
      </c>
      <c r="C22" s="34" t="s">
        <v>22</v>
      </c>
      <c r="D22" s="34" t="s">
        <v>24</v>
      </c>
      <c r="E22" s="34" t="s">
        <v>47</v>
      </c>
      <c r="F22" s="173" t="s">
        <v>48</v>
      </c>
      <c r="G22" s="173"/>
      <c r="H22" s="173"/>
      <c r="I22" s="173"/>
      <c r="J22" s="34" t="s">
        <v>22</v>
      </c>
      <c r="K22" s="34" t="s">
        <v>24</v>
      </c>
      <c r="L22" s="34" t="s">
        <v>47</v>
      </c>
      <c r="M22" s="173" t="s">
        <v>48</v>
      </c>
      <c r="N22" s="173"/>
      <c r="O22" s="173"/>
      <c r="P22" s="173"/>
    </row>
    <row r="23" spans="2:16" ht="13.5" customHeight="1" x14ac:dyDescent="0.45">
      <c r="B23" s="172"/>
      <c r="C23" s="35"/>
      <c r="D23" s="35"/>
      <c r="E23" s="113" t="s">
        <v>176</v>
      </c>
      <c r="F23" s="158">
        <v>1</v>
      </c>
      <c r="G23" s="158"/>
      <c r="H23" s="158"/>
      <c r="I23" s="158"/>
      <c r="J23" s="113"/>
      <c r="K23" s="113"/>
      <c r="L23" s="113" t="s">
        <v>177</v>
      </c>
      <c r="M23" s="158"/>
      <c r="N23" s="158"/>
      <c r="O23" s="158"/>
      <c r="P23" s="158"/>
    </row>
    <row r="24" spans="2:16" ht="13.5" customHeight="1" x14ac:dyDescent="0.45">
      <c r="B24" s="172"/>
      <c r="C24" s="35">
        <v>979</v>
      </c>
      <c r="D24" s="35">
        <v>981</v>
      </c>
      <c r="E24" s="113" t="s">
        <v>178</v>
      </c>
      <c r="F24" s="158" t="s">
        <v>185</v>
      </c>
      <c r="G24" s="158"/>
      <c r="H24" s="158"/>
      <c r="I24" s="158"/>
      <c r="J24" s="113">
        <v>1208</v>
      </c>
      <c r="K24" s="113">
        <v>1210</v>
      </c>
      <c r="L24" s="113" t="s">
        <v>179</v>
      </c>
      <c r="M24" s="158" t="s">
        <v>194</v>
      </c>
      <c r="N24" s="158"/>
      <c r="O24" s="158"/>
      <c r="P24" s="158"/>
    </row>
    <row r="25" spans="2:16" ht="13.5" customHeight="1" x14ac:dyDescent="0.45">
      <c r="B25" s="172"/>
      <c r="C25" s="35"/>
      <c r="D25" s="35"/>
      <c r="E25" s="113" t="s">
        <v>179</v>
      </c>
      <c r="F25" s="158"/>
      <c r="G25" s="158"/>
      <c r="H25" s="158"/>
      <c r="I25" s="158"/>
      <c r="J25" s="113"/>
      <c r="K25" s="113"/>
      <c r="L25" s="113" t="s">
        <v>178</v>
      </c>
      <c r="M25" s="158"/>
      <c r="N25" s="158"/>
      <c r="O25" s="158"/>
      <c r="P25" s="158"/>
    </row>
    <row r="26" spans="2:16" ht="13.5" customHeight="1" x14ac:dyDescent="0.45">
      <c r="B26" s="172"/>
      <c r="C26" s="35">
        <v>982</v>
      </c>
      <c r="D26" s="35">
        <v>984</v>
      </c>
      <c r="E26" s="113" t="s">
        <v>177</v>
      </c>
      <c r="F26" s="158" t="s">
        <v>188</v>
      </c>
      <c r="G26" s="158"/>
      <c r="H26" s="158"/>
      <c r="I26" s="158"/>
      <c r="J26" s="113">
        <v>1211</v>
      </c>
      <c r="K26" s="113">
        <v>1211</v>
      </c>
      <c r="L26" s="113" t="s">
        <v>176</v>
      </c>
      <c r="M26" s="158" t="s">
        <v>195</v>
      </c>
      <c r="N26" s="158"/>
      <c r="O26" s="158"/>
      <c r="P26" s="15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1" t="s">
        <v>49</v>
      </c>
      <c r="C28" s="161"/>
      <c r="D28" s="1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8.7500000000000008E-2</v>
      </c>
      <c r="D30" s="42"/>
      <c r="E30" s="42">
        <v>6.25E-2</v>
      </c>
      <c r="F30" s="42">
        <v>0.20347222222222219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0.35347222222222219</v>
      </c>
    </row>
    <row r="31" spans="2:16" ht="14.15" customHeight="1" x14ac:dyDescent="0.45">
      <c r="B31" s="36" t="s">
        <v>164</v>
      </c>
      <c r="C31" s="46">
        <f>I17-H17</f>
        <v>0.10416666666666663</v>
      </c>
      <c r="D31" s="7"/>
      <c r="E31" s="7">
        <f>H17-G17</f>
        <v>6.3194444444444414E-2</v>
      </c>
      <c r="F31" s="7">
        <f>G17-F17</f>
        <v>0.21527777777777779</v>
      </c>
      <c r="G31" s="7"/>
      <c r="H31" s="7"/>
      <c r="I31" s="7"/>
      <c r="J31" s="7"/>
      <c r="K31" s="7">
        <f>F17-E17</f>
        <v>1.8055555555555557E-2</v>
      </c>
      <c r="L31" s="7"/>
      <c r="M31" s="7"/>
      <c r="N31" s="7"/>
      <c r="O31" s="47"/>
      <c r="P31" s="45">
        <f>SUM(C31:N31)</f>
        <v>0.40069444444444441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 t="s">
        <v>192</v>
      </c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>
        <v>6.2499999999999995E-3</v>
      </c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6.2499999999999995E-3</v>
      </c>
    </row>
    <row r="34" spans="2:16" ht="14.15" customHeight="1" x14ac:dyDescent="0.45">
      <c r="B34" s="106" t="s">
        <v>165</v>
      </c>
      <c r="C34" s="108">
        <f>C31-C32-C33</f>
        <v>0.10416666666666663</v>
      </c>
      <c r="D34" s="108">
        <f t="shared" ref="D34:N34" si="1">D31-D32-D33</f>
        <v>0</v>
      </c>
      <c r="E34" s="108">
        <f t="shared" si="1"/>
        <v>6.3194444444444414E-2</v>
      </c>
      <c r="F34" s="108">
        <f t="shared" si="1"/>
        <v>0.20902777777777778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1.8055555555555557E-2</v>
      </c>
      <c r="L34" s="108">
        <f t="shared" si="1"/>
        <v>0</v>
      </c>
      <c r="M34" s="108">
        <f t="shared" si="1"/>
        <v>0</v>
      </c>
      <c r="N34" s="108" t="e">
        <f t="shared" si="1"/>
        <v>#VALUE!</v>
      </c>
      <c r="O34" s="112"/>
      <c r="P34" s="109">
        <f>P31-P32-P33</f>
        <v>0.39444444444444443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53" t="s">
        <v>186</v>
      </c>
      <c r="D36" s="153"/>
      <c r="E36" s="153" t="s">
        <v>189</v>
      </c>
      <c r="F36" s="153"/>
      <c r="G36" s="153" t="s">
        <v>193</v>
      </c>
      <c r="H36" s="153"/>
      <c r="I36" s="153"/>
      <c r="J36" s="153"/>
      <c r="K36" s="159"/>
      <c r="L36" s="160"/>
      <c r="M36" s="159"/>
      <c r="N36" s="160"/>
      <c r="O36" s="159"/>
      <c r="P36" s="160"/>
    </row>
    <row r="37" spans="2:16" ht="18" customHeight="1" x14ac:dyDescent="0.45">
      <c r="B37" s="156"/>
      <c r="C37" s="153"/>
      <c r="D37" s="153"/>
      <c r="E37" s="153"/>
      <c r="F37" s="153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6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6"/>
      <c r="C39" s="153"/>
      <c r="D39" s="153"/>
      <c r="E39" s="153"/>
      <c r="F39" s="153"/>
      <c r="G39" s="153"/>
      <c r="H39" s="153"/>
      <c r="I39" s="154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6"/>
      <c r="C40" s="153"/>
      <c r="D40" s="153"/>
      <c r="E40" s="153"/>
      <c r="F40" s="153"/>
      <c r="G40" s="154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67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187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52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52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52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4" t="s">
        <v>166</v>
      </c>
      <c r="C53" s="175"/>
      <c r="D53" s="111"/>
      <c r="E53" s="111">
        <v>0.77</v>
      </c>
      <c r="F53" s="111">
        <v>0.73</v>
      </c>
      <c r="G53" s="175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5" customHeight="1" thickTop="1" thickBot="1" x14ac:dyDescent="0.5">
      <c r="B54" s="177" t="s">
        <v>167</v>
      </c>
      <c r="C54" s="178"/>
      <c r="D54" s="178"/>
      <c r="E54" s="178"/>
      <c r="F54" s="111">
        <v>244</v>
      </c>
      <c r="G54" s="179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2:16" ht="13.5" customHeight="1" thickTop="1" x14ac:dyDescent="0.45"/>
    <row r="56" spans="2:16" ht="17.25" customHeight="1" x14ac:dyDescent="0.45">
      <c r="B56" s="127" t="s">
        <v>68</v>
      </c>
      <c r="C56" s="12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8" t="s">
        <v>69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70</v>
      </c>
      <c r="O57" s="129"/>
      <c r="P57" s="132"/>
    </row>
    <row r="58" spans="2:16" ht="17.149999999999999" customHeight="1" x14ac:dyDescent="0.45">
      <c r="B58" s="133" t="s">
        <v>71</v>
      </c>
      <c r="C58" s="134"/>
      <c r="D58" s="135"/>
      <c r="E58" s="133" t="s">
        <v>72</v>
      </c>
      <c r="F58" s="134"/>
      <c r="G58" s="135"/>
      <c r="H58" s="134" t="s">
        <v>73</v>
      </c>
      <c r="I58" s="134"/>
      <c r="J58" s="134"/>
      <c r="K58" s="136" t="s">
        <v>74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75</v>
      </c>
      <c r="C59" s="116"/>
      <c r="D59" s="57" t="b">
        <v>1</v>
      </c>
      <c r="E59" s="115" t="s">
        <v>76</v>
      </c>
      <c r="F59" s="116"/>
      <c r="G59" s="57" t="b">
        <v>1</v>
      </c>
      <c r="H59" s="123" t="s">
        <v>77</v>
      </c>
      <c r="I59" s="116"/>
      <c r="J59" s="57" t="b">
        <v>1</v>
      </c>
      <c r="K59" s="123" t="s">
        <v>78</v>
      </c>
      <c r="L59" s="116"/>
      <c r="M59" s="57" t="b">
        <v>1</v>
      </c>
      <c r="N59" s="124" t="s">
        <v>79</v>
      </c>
      <c r="O59" s="116"/>
      <c r="P59" s="57" t="b">
        <v>1</v>
      </c>
    </row>
    <row r="60" spans="2:16" ht="20.149999999999999" customHeight="1" x14ac:dyDescent="0.45">
      <c r="B60" s="115" t="s">
        <v>80</v>
      </c>
      <c r="C60" s="116"/>
      <c r="D60" s="57" t="b">
        <v>1</v>
      </c>
      <c r="E60" s="115" t="s">
        <v>81</v>
      </c>
      <c r="F60" s="116"/>
      <c r="G60" s="57" t="b">
        <v>1</v>
      </c>
      <c r="H60" s="123" t="s">
        <v>82</v>
      </c>
      <c r="I60" s="116"/>
      <c r="J60" s="57" t="b">
        <v>1</v>
      </c>
      <c r="K60" s="123" t="s">
        <v>83</v>
      </c>
      <c r="L60" s="116"/>
      <c r="M60" s="57" t="b">
        <v>1</v>
      </c>
      <c r="N60" s="124" t="s">
        <v>84</v>
      </c>
      <c r="O60" s="116"/>
      <c r="P60" s="57" t="b">
        <v>1</v>
      </c>
    </row>
    <row r="61" spans="2:16" ht="20.149999999999999" customHeight="1" x14ac:dyDescent="0.45">
      <c r="B61" s="115" t="s">
        <v>85</v>
      </c>
      <c r="C61" s="116"/>
      <c r="D61" s="57" t="b">
        <v>1</v>
      </c>
      <c r="E61" s="115" t="s">
        <v>86</v>
      </c>
      <c r="F61" s="116"/>
      <c r="G61" s="57" t="b">
        <v>1</v>
      </c>
      <c r="H61" s="123" t="s">
        <v>87</v>
      </c>
      <c r="I61" s="116"/>
      <c r="J61" s="57" t="b">
        <v>1</v>
      </c>
      <c r="K61" s="123" t="s">
        <v>88</v>
      </c>
      <c r="L61" s="116"/>
      <c r="M61" s="57" t="b">
        <v>1</v>
      </c>
      <c r="N61" s="124" t="s">
        <v>89</v>
      </c>
      <c r="O61" s="116"/>
      <c r="P61" s="57" t="b">
        <v>1</v>
      </c>
    </row>
    <row r="62" spans="2:16" ht="20.149999999999999" customHeight="1" x14ac:dyDescent="0.45">
      <c r="B62" s="123" t="s">
        <v>87</v>
      </c>
      <c r="C62" s="116"/>
      <c r="D62" s="57" t="b">
        <v>1</v>
      </c>
      <c r="E62" s="115" t="s">
        <v>90</v>
      </c>
      <c r="F62" s="116"/>
      <c r="G62" s="57" t="b">
        <v>1</v>
      </c>
      <c r="H62" s="123" t="s">
        <v>91</v>
      </c>
      <c r="I62" s="116"/>
      <c r="J62" s="57" t="b">
        <v>0</v>
      </c>
      <c r="K62" s="123" t="s">
        <v>92</v>
      </c>
      <c r="L62" s="116"/>
      <c r="M62" s="57" t="b">
        <v>1</v>
      </c>
      <c r="N62" s="124" t="s">
        <v>82</v>
      </c>
      <c r="O62" s="116"/>
      <c r="P62" s="57" t="b">
        <v>1</v>
      </c>
    </row>
    <row r="63" spans="2:16" ht="20.149999999999999" customHeight="1" x14ac:dyDescent="0.45">
      <c r="B63" s="123" t="s">
        <v>93</v>
      </c>
      <c r="C63" s="116"/>
      <c r="D63" s="57" t="b">
        <v>1</v>
      </c>
      <c r="E63" s="115" t="s">
        <v>94</v>
      </c>
      <c r="F63" s="116"/>
      <c r="G63" s="57" t="b">
        <v>1</v>
      </c>
      <c r="H63" s="67"/>
      <c r="I63" s="68"/>
      <c r="J63" s="69"/>
      <c r="K63" s="123" t="s">
        <v>95</v>
      </c>
      <c r="L63" s="116"/>
      <c r="M63" s="57" t="b">
        <v>1</v>
      </c>
      <c r="N63" s="124" t="s">
        <v>162</v>
      </c>
      <c r="O63" s="116"/>
      <c r="P63" s="57" t="b">
        <v>1</v>
      </c>
    </row>
    <row r="64" spans="2:16" ht="20.149999999999999" customHeight="1" x14ac:dyDescent="0.45">
      <c r="B64" s="123" t="s">
        <v>96</v>
      </c>
      <c r="C64" s="116"/>
      <c r="D64" s="57" t="b">
        <v>0</v>
      </c>
      <c r="E64" s="115" t="s">
        <v>97</v>
      </c>
      <c r="F64" s="116"/>
      <c r="G64" s="57" t="b">
        <v>1</v>
      </c>
      <c r="H64" s="70"/>
      <c r="I64" s="71"/>
      <c r="J64" s="72"/>
      <c r="K64" s="125" t="s">
        <v>98</v>
      </c>
      <c r="L64" s="126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5" t="s">
        <v>161</v>
      </c>
      <c r="F65" s="116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7" t="s">
        <v>104</v>
      </c>
      <c r="C69" s="117"/>
      <c r="D69" s="80"/>
      <c r="E69" s="80"/>
      <c r="F69" s="119" t="s">
        <v>105</v>
      </c>
      <c r="G69" s="121" t="s">
        <v>106</v>
      </c>
      <c r="H69" s="80"/>
      <c r="I69" s="117" t="s">
        <v>107</v>
      </c>
      <c r="J69" s="11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8"/>
      <c r="C70" s="118"/>
      <c r="D70" s="84"/>
      <c r="E70" s="85"/>
      <c r="F70" s="120"/>
      <c r="G70" s="122"/>
      <c r="H70" s="86"/>
      <c r="I70" s="118"/>
      <c r="J70" s="11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-160.69999999999999</v>
      </c>
      <c r="D72" s="59">
        <v>-162.80000000000001</v>
      </c>
      <c r="E72" s="99" t="s">
        <v>117</v>
      </c>
      <c r="F72" s="59">
        <v>22</v>
      </c>
      <c r="G72" s="59">
        <v>18.600000000000001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-165.1</v>
      </c>
      <c r="D73" s="59">
        <v>-166.2</v>
      </c>
      <c r="E73" s="101" t="s">
        <v>121</v>
      </c>
      <c r="F73" s="60">
        <v>29.1</v>
      </c>
      <c r="G73" s="60">
        <v>31.6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-187.4</v>
      </c>
      <c r="D74" s="59">
        <v>-191.6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-103.9</v>
      </c>
      <c r="D75" s="59">
        <v>-109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32.5</v>
      </c>
      <c r="D76" s="59">
        <v>28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27.6</v>
      </c>
      <c r="D77" s="59">
        <v>23.6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25.6</v>
      </c>
      <c r="D78" s="59">
        <v>21.6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</v>
      </c>
      <c r="D79" s="59">
        <v>20.14</v>
      </c>
      <c r="E79" s="99" t="s">
        <v>151</v>
      </c>
      <c r="F79" s="59">
        <v>24.9</v>
      </c>
      <c r="G79" s="59">
        <v>18.5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7.9900000000000004E-5</v>
      </c>
      <c r="D80" s="63">
        <v>8.5799999999999998E-5</v>
      </c>
      <c r="E80" s="101" t="s">
        <v>156</v>
      </c>
      <c r="F80" s="60">
        <v>34.5</v>
      </c>
      <c r="G80" s="60">
        <v>31.6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5" t="s">
        <v>160</v>
      </c>
      <c r="C84" s="165"/>
    </row>
    <row r="85" spans="2:16" ht="15" customHeight="1" x14ac:dyDescent="0.45">
      <c r="B85" s="166" t="s">
        <v>183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8"/>
    </row>
    <row r="86" spans="2:16" ht="15" customHeight="1" x14ac:dyDescent="0.45">
      <c r="B86" s="169" t="s">
        <v>190</v>
      </c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45">
      <c r="B87" s="169" t="s">
        <v>191</v>
      </c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1"/>
    </row>
    <row r="88" spans="2:16" ht="15" customHeight="1" x14ac:dyDescent="0.4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45">
      <c r="B89" s="184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4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4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4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4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4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4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4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4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4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45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2025-02-26T10:17:57Z</dcterms:modified>
</cp:coreProperties>
</file>