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5D2B3E20-EF9F-4535-AA84-59D748FFC69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E31" i="1"/>
  <c r="D31" i="1"/>
  <c r="C31" i="1"/>
  <c r="C11" i="1" l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<sst xmlns="http://schemas.openxmlformats.org/spreadsheetml/2006/main" count="212" uniqueCount="193">
  <si>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</si>
  <si>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</si>
  <si>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</si>
  <si>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</si>
  <si>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</si>
  <si>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</si>
  <si>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</si>
  <si>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</si>
  <si>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</si>
  <si>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</si>
  <si>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</si>
  <si>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</si>
  <si>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</si>
  <si>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</si>
  <si>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</si>
  <si>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</si>
  <si>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</si>
  <si>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</si>
  <si>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</si>
  <si>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</si>
  <si>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</si>
  <si>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</si>
  <si>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</si>
  <si>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</si>
  <si>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</si>
  <si>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</si>
  <si>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</si>
  <si>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</si>
  <si>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</si>
  <si>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</si>
  <si>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</si>
  <si>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</si>
  <si>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</si>
  <si>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</si>
  <si>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</si>
  <si>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</si>
  <si>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</si>
  <si>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</si>
  <si>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</si>
  <si>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</si>
  <si>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</si>
  <si>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</si>
  <si>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</si>
  <si>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</si>
  <si>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</si>
  <si>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</si>
  <si>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</si>
  <si>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</si>
  <si>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</si>
  <si>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</si>
  <si>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</si>
  <si>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</si>
  <si>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</si>
  <si>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</si>
  <si>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</si>
  <si>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</si>
  <si>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</si>
  <si>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</si>
  <si>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</si>
  <si>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</si>
  <si>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</si>
  <si>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</si>
  <si>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</si>
  <si>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</si>
  <si>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</si>
  <si>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</si>
  <si>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</si>
  <si>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</si>
  <si>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</si>
  <si>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</si>
  <si>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</si>
  <si>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</si>
  <si>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</si>
  <si>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</si>
  <si>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</si>
  <si>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</si>
  <si>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</si>
  <si>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</si>
  <si>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</si>
  <si>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</si>
  <si>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</si>
  <si>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</si>
  <si>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</si>
  <si>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</si>
  <si>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</si>
  <si>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</si>
  <si>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</si>
  <si>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</si>
  <si>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</si>
  <si>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</si>
  <si>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</si>
  <si>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</si>
  <si>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</si>
  <si>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</si>
  <si>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</si>
  <si>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</si>
  <si>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</si>
  <si>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</si>
  <si>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</si>
  <si>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</si>
  <si>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</si>
  <si>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</si>
  <si>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</si>
  <si>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</si>
  <si>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</si>
  <si>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</si>
  <si>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</si>
  <si>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</si>
  <si>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</si>
  <si>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</si>
  <si>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</si>
  <si>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</si>
  <si>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</si>
  <si>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</si>
  <si>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</si>
  <si>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</si>
  <si>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</si>
  <si>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</si>
  <si>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</si>
  <si>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</si>
  <si>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</si>
  <si>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</si>
  <si>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</si>
  <si>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</si>
  <si>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</si>
  <si>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</si>
  <si>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</si>
  <si>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</si>
  <si>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</si>
  <si>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</si>
  <si>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</si>
  <si>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</si>
  <si>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</si>
  <si>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</si>
  <si>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</si>
  <si>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</si>
  <si>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</si>
  <si>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</si>
  <si>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</si>
  <si>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</si>
  <si>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</si>
  <si>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</si>
  <si>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</si>
  <si>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</si>
  <si>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</si>
  <si>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</si>
  <si>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</si>
  <si>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</si>
  <si>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</si>
  <si>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</si>
  <si>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</si>
  <si>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</si>
  <si>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</si>
  <si>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</si>
  <si>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</si>
  <si>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</si>
  <si>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</si>
  <si>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</si>
  <si>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</si>
  <si>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</si>
  <si>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</si>
  <si>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</si>
  <si>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</si>
  <si>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</si>
  <si>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</si>
  <si>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</si>
  <si>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</si>
  <si>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</si>
  <si>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</si>
  <si>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</si>
  <si>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</si>
  <si>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</si>
  <si>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</si>
  <si>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</si>
  <si>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</si>
  <si>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</si>
  <si>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</si>
  <si>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</si>
  <si>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</si>
  <si>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</si>
  <si>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</si>
  <si>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</si>
  <si>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S</t>
    <phoneticPr fontId="3" type="noConversion"/>
  </si>
  <si>
    <t>KSP-MMA</t>
    <phoneticPr fontId="3" type="noConversion"/>
  </si>
  <si>
    <t>30s/25k 40s/20k</t>
    <phoneticPr fontId="3" type="noConversion"/>
  </si>
  <si>
    <t>20s/28k 30s/30k 40s/</t>
    <phoneticPr fontId="3" type="noConversion"/>
  </si>
  <si>
    <t>G_000394</t>
    <phoneticPr fontId="3" type="noConversion"/>
  </si>
  <si>
    <t>M_000540-000541:M</t>
    <phoneticPr fontId="3" type="noConversion"/>
  </si>
  <si>
    <t>1. 월령 40% 이하로 방풍막 제거</t>
    <phoneticPr fontId="3" type="noConversion"/>
  </si>
  <si>
    <t xml:space="preserve">50s/10k 40s/12k 30s/13k </t>
    <phoneticPr fontId="3" type="noConversion"/>
  </si>
  <si>
    <t>50s/27k 30s/24K 20S/26K</t>
    <phoneticPr fontId="3" type="noConversion"/>
  </si>
  <si>
    <t xml:space="preserve">2. ICGui에서 focuser 에러 표시됨 : 초점 엑츄에이터 초기화 및 IC.G, gmon 재실행  </t>
    <phoneticPr fontId="3" type="noConversion"/>
  </si>
  <si>
    <t xml:space="preserve">                  :반복적으로 ICGui내에서 Warning 메시지가 뜨나 관측 및 초점 조절에는 이상이 없어서 그대로 진행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</si>
</sst>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7" sqref="G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0" t="s">
        <v>0</v>
      </c>
      <c r="C2" s="1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1">
        <v>45712</v>
      </c>
      <c r="D3" s="162"/>
      <c r="E3" s="1"/>
      <c r="F3" s="1"/>
      <c r="G3" s="1"/>
      <c r="H3" s="1"/>
      <c r="I3" s="1"/>
      <c r="J3" s="1"/>
      <c r="K3" s="65" t="s">
        <v>2</v>
      </c>
      <c r="L3" s="163">
        <f>(P31-(P32+P33))/P31*100</f>
        <v>100</v>
      </c>
      <c r="M3" s="163"/>
      <c r="N3" s="65" t="s">
        <v>3</v>
      </c>
      <c r="O3" s="163">
        <f>(P31-P33)/P31*100</f>
        <v>100</v>
      </c>
      <c r="P3" s="163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0" t="s">
        <v>7</v>
      </c>
      <c r="C7" s="16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3.472222222222222E-3</v>
      </c>
      <c r="D9" s="8">
        <v>0.9</v>
      </c>
      <c r="E9" s="8">
        <v>17.7</v>
      </c>
      <c r="F9" s="8">
        <v>52</v>
      </c>
      <c r="G9" s="35" t="s">
        <v>182</v>
      </c>
      <c r="H9" s="8">
        <v>1.3</v>
      </c>
      <c r="I9" s="35">
        <v>13.8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0.17361111111111113</v>
      </c>
      <c r="D10" s="8">
        <v>0.9</v>
      </c>
      <c r="E10" s="8">
        <v>18</v>
      </c>
      <c r="F10" s="8">
        <v>44</v>
      </c>
      <c r="G10" s="113" t="s">
        <v>182</v>
      </c>
      <c r="H10" s="8">
        <v>1.9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J17</f>
        <v>0.41111111111111115</v>
      </c>
      <c r="D11" s="14">
        <v>1.4</v>
      </c>
      <c r="E11" s="14">
        <v>18.100000000000001</v>
      </c>
      <c r="F11" s="14">
        <v>46</v>
      </c>
      <c r="G11" s="35" t="s">
        <v>182</v>
      </c>
      <c r="H11" s="14">
        <v>2.8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24.40763888888889</v>
      </c>
      <c r="D12" s="18">
        <f>AVERAGE(D9:D11)</f>
        <v>1.0666666666666667</v>
      </c>
      <c r="E12" s="18">
        <f>AVERAGE(E9:E11)</f>
        <v>17.933333333333334</v>
      </c>
      <c r="F12" s="19">
        <f>AVERAGE(F9:F11)</f>
        <v>47.333333333333336</v>
      </c>
      <c r="G12" s="20"/>
      <c r="H12" s="21">
        <f>AVERAGE(H9:H11)</f>
        <v>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0" t="s">
        <v>26</v>
      </c>
      <c r="C14" s="16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183</v>
      </c>
      <c r="G16" s="26" t="s">
        <v>181</v>
      </c>
      <c r="H16" s="26" t="s">
        <v>180</v>
      </c>
      <c r="I16" s="26" t="s">
        <v>174</v>
      </c>
      <c r="J16" s="26" t="s">
        <v>173</v>
      </c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0.95833333333333337</v>
      </c>
      <c r="D17" s="27">
        <v>0.95972222222222225</v>
      </c>
      <c r="E17" s="27">
        <v>3.472222222222222E-3</v>
      </c>
      <c r="F17" s="27">
        <v>2.4999999999999998E-2</v>
      </c>
      <c r="G17" s="27">
        <v>0.2388888888888889</v>
      </c>
      <c r="H17" s="27">
        <v>0.30486111111111108</v>
      </c>
      <c r="I17" s="27">
        <v>0.38194444444444442</v>
      </c>
      <c r="J17" s="27">
        <v>0.41111111111111115</v>
      </c>
      <c r="K17" s="27"/>
      <c r="L17" s="27"/>
      <c r="M17" s="27"/>
      <c r="N17" s="27"/>
      <c r="O17" s="27"/>
      <c r="P17" s="27">
        <v>0.42708333333333331</v>
      </c>
    </row>
    <row r="18" spans="2:16" ht="14.15" customHeight="1" x14ac:dyDescent="0.45">
      <c r="B18" s="34" t="s">
        <v>43</v>
      </c>
      <c r="C18" s="26">
        <v>345</v>
      </c>
      <c r="D18" s="26">
        <v>346</v>
      </c>
      <c r="E18" s="26">
        <v>356</v>
      </c>
      <c r="F18" s="26">
        <v>369</v>
      </c>
      <c r="G18" s="26">
        <v>504</v>
      </c>
      <c r="H18" s="26">
        <v>545</v>
      </c>
      <c r="I18" s="26">
        <v>596</v>
      </c>
      <c r="J18" s="26">
        <v>608</v>
      </c>
      <c r="K18" s="26"/>
      <c r="L18" s="26"/>
      <c r="M18" s="26"/>
      <c r="N18" s="26"/>
      <c r="O18" s="26"/>
      <c r="P18" s="26">
        <v>619</v>
      </c>
    </row>
    <row r="19" spans="2:16" ht="14.15" customHeight="1" thickBot="1" x14ac:dyDescent="0.5">
      <c r="B19" s="13" t="s">
        <v>44</v>
      </c>
      <c r="C19" s="28"/>
      <c r="D19" s="26">
        <v>355</v>
      </c>
      <c r="E19" s="26">
        <v>368</v>
      </c>
      <c r="F19" s="29">
        <v>503</v>
      </c>
      <c r="G19" s="29">
        <v>544</v>
      </c>
      <c r="H19" s="29">
        <v>595</v>
      </c>
      <c r="I19" s="26">
        <v>607</v>
      </c>
      <c r="J19" s="29">
        <v>618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10</v>
      </c>
      <c r="E20" s="32">
        <f t="shared" ref="E20:O20" si="0">IF(ISNUMBER(E18),E19-E18+1,"")</f>
        <v>13</v>
      </c>
      <c r="F20" s="32">
        <f t="shared" si="0"/>
        <v>135</v>
      </c>
      <c r="G20" s="32">
        <f t="shared" si="0"/>
        <v>41</v>
      </c>
      <c r="H20" s="32">
        <f t="shared" si="0"/>
        <v>51</v>
      </c>
      <c r="I20" s="32">
        <f t="shared" si="0"/>
        <v>12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1" t="s">
        <v>46</v>
      </c>
      <c r="C22" s="34" t="s">
        <v>22</v>
      </c>
      <c r="D22" s="34" t="s">
        <v>24</v>
      </c>
      <c r="E22" s="34" t="s">
        <v>47</v>
      </c>
      <c r="F22" s="172" t="s">
        <v>48</v>
      </c>
      <c r="G22" s="172"/>
      <c r="H22" s="172"/>
      <c r="I22" s="172"/>
      <c r="J22" s="34" t="s">
        <v>22</v>
      </c>
      <c r="K22" s="34" t="s">
        <v>24</v>
      </c>
      <c r="L22" s="34" t="s">
        <v>47</v>
      </c>
      <c r="M22" s="172" t="s">
        <v>48</v>
      </c>
      <c r="N22" s="172"/>
      <c r="O22" s="172"/>
      <c r="P22" s="172"/>
    </row>
    <row r="23" spans="2:16" ht="13.5" customHeight="1" x14ac:dyDescent="0.45">
      <c r="B23" s="171"/>
      <c r="C23" s="35"/>
      <c r="D23" s="35"/>
      <c r="E23" s="113" t="s">
        <v>176</v>
      </c>
      <c r="F23" s="157"/>
      <c r="G23" s="157"/>
      <c r="H23" s="157"/>
      <c r="I23" s="157"/>
      <c r="J23" s="113"/>
      <c r="K23" s="113"/>
      <c r="L23" s="113" t="s">
        <v>177</v>
      </c>
      <c r="M23" s="157"/>
      <c r="N23" s="157"/>
      <c r="O23" s="157"/>
      <c r="P23" s="157"/>
    </row>
    <row r="24" spans="2:16" ht="13.5" customHeight="1" x14ac:dyDescent="0.45">
      <c r="B24" s="171"/>
      <c r="C24" s="35">
        <v>351</v>
      </c>
      <c r="D24" s="35">
        <v>352</v>
      </c>
      <c r="E24" s="113" t="s">
        <v>178</v>
      </c>
      <c r="F24" s="157" t="s">
        <v>184</v>
      </c>
      <c r="G24" s="157"/>
      <c r="H24" s="157"/>
      <c r="I24" s="157"/>
      <c r="J24" s="113">
        <v>608</v>
      </c>
      <c r="K24" s="113">
        <v>610</v>
      </c>
      <c r="L24" s="113" t="s">
        <v>179</v>
      </c>
      <c r="M24" s="157" t="s">
        <v>189</v>
      </c>
      <c r="N24" s="157"/>
      <c r="O24" s="157"/>
      <c r="P24" s="157"/>
    </row>
    <row r="25" spans="2:16" ht="13.5" customHeight="1" x14ac:dyDescent="0.45">
      <c r="B25" s="171"/>
      <c r="C25" s="35"/>
      <c r="D25" s="35"/>
      <c r="E25" s="113" t="s">
        <v>179</v>
      </c>
      <c r="F25" s="157"/>
      <c r="G25" s="157"/>
      <c r="H25" s="157"/>
      <c r="I25" s="157"/>
      <c r="J25" s="113"/>
      <c r="K25" s="113"/>
      <c r="L25" s="113" t="s">
        <v>178</v>
      </c>
      <c r="M25" s="157"/>
      <c r="N25" s="157"/>
      <c r="O25" s="157"/>
      <c r="P25" s="157"/>
    </row>
    <row r="26" spans="2:16" ht="13.5" customHeight="1" x14ac:dyDescent="0.45">
      <c r="B26" s="171"/>
      <c r="C26" s="35">
        <v>353</v>
      </c>
      <c r="D26" s="35">
        <v>355</v>
      </c>
      <c r="E26" s="113" t="s">
        <v>177</v>
      </c>
      <c r="F26" s="157" t="s">
        <v>185</v>
      </c>
      <c r="G26" s="157"/>
      <c r="H26" s="157"/>
      <c r="I26" s="157"/>
      <c r="J26" s="113">
        <v>611</v>
      </c>
      <c r="K26" s="113">
        <v>613</v>
      </c>
      <c r="L26" s="113" t="s">
        <v>176</v>
      </c>
      <c r="M26" s="157" t="s">
        <v>190</v>
      </c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0" t="s">
        <v>49</v>
      </c>
      <c r="C28" s="160"/>
      <c r="D28" s="1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8.0555555555555561E-2</v>
      </c>
      <c r="D30" s="42"/>
      <c r="E30" s="42">
        <v>6.25E-2</v>
      </c>
      <c r="F30" s="42">
        <v>0.20694444444444446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0.35</v>
      </c>
    </row>
    <row r="31" spans="2:16" ht="14.15" customHeight="1" x14ac:dyDescent="0.45">
      <c r="B31" s="36" t="s">
        <v>164</v>
      </c>
      <c r="C31" s="46">
        <f>I17-H17</f>
        <v>7.7083333333333337E-2</v>
      </c>
      <c r="D31" s="7">
        <f>G17-F17</f>
        <v>0.21388888888888891</v>
      </c>
      <c r="E31" s="7">
        <f>H17-G17</f>
        <v>6.5972222222222182E-2</v>
      </c>
      <c r="F31" s="7"/>
      <c r="G31" s="7"/>
      <c r="H31" s="7"/>
      <c r="I31" s="7"/>
      <c r="J31" s="7"/>
      <c r="K31" s="7">
        <f>J17-I17+F17-E17</f>
        <v>5.06944444444445E-2</v>
      </c>
      <c r="L31" s="7"/>
      <c r="M31" s="7"/>
      <c r="N31" s="7"/>
      <c r="O31" s="47"/>
      <c r="P31" s="45">
        <f>SUM(C31:N31)</f>
        <v>0.40763888888888888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7.7083333333333337E-2</v>
      </c>
      <c r="D34" s="108">
        <f t="shared" ref="D34:N34" si="1">D31-D32-D33</f>
        <v>0.21388888888888891</v>
      </c>
      <c r="E34" s="108">
        <f t="shared" si="1"/>
        <v>6.5972222222222182E-2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5.06944444444445E-2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0.40763888888888888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52" t="s">
        <v>186</v>
      </c>
      <c r="D36" s="152"/>
      <c r="E36" s="152" t="s">
        <v>187</v>
      </c>
      <c r="F36" s="152"/>
      <c r="G36" s="152"/>
      <c r="H36" s="152"/>
      <c r="I36" s="152"/>
      <c r="J36" s="152"/>
      <c r="K36" s="158"/>
      <c r="L36" s="159"/>
      <c r="M36" s="158"/>
      <c r="N36" s="159"/>
      <c r="O36" s="158"/>
      <c r="P36" s="159"/>
    </row>
    <row r="37" spans="2:16" ht="18" customHeight="1" x14ac:dyDescent="0.45">
      <c r="B37" s="155"/>
      <c r="C37" s="152"/>
      <c r="D37" s="152"/>
      <c r="E37" s="152"/>
      <c r="F37" s="152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5"/>
      <c r="C39" s="152"/>
      <c r="D39" s="152"/>
      <c r="E39" s="152"/>
      <c r="F39" s="152"/>
      <c r="G39" s="152"/>
      <c r="H39" s="152"/>
      <c r="I39" s="153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5"/>
      <c r="C40" s="152"/>
      <c r="D40" s="152"/>
      <c r="E40" s="152"/>
      <c r="F40" s="152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5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5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3" t="s">
        <v>166</v>
      </c>
      <c r="C53" s="174"/>
      <c r="D53" s="111">
        <v>1.46</v>
      </c>
      <c r="E53" s="111">
        <v>0.77</v>
      </c>
      <c r="F53" s="111">
        <v>1.31</v>
      </c>
      <c r="G53" s="174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5" customHeight="1" thickTop="1" thickBot="1" x14ac:dyDescent="0.5">
      <c r="B54" s="176" t="s">
        <v>167</v>
      </c>
      <c r="C54" s="177"/>
      <c r="D54" s="177"/>
      <c r="E54" s="177"/>
      <c r="F54" s="111">
        <v>153</v>
      </c>
      <c r="G54" s="178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45"/>
    <row r="56" spans="2:16" ht="17.25" customHeight="1" x14ac:dyDescent="0.45">
      <c r="B56" s="126" t="s">
        <v>68</v>
      </c>
      <c r="C56" s="126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7" t="s">
        <v>69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70</v>
      </c>
      <c r="O57" s="128"/>
      <c r="P57" s="131"/>
    </row>
    <row r="58" spans="2:16" ht="17.149999999999999" customHeight="1" x14ac:dyDescent="0.45">
      <c r="B58" s="132" t="s">
        <v>71</v>
      </c>
      <c r="C58" s="133"/>
      <c r="D58" s="134"/>
      <c r="E58" s="132" t="s">
        <v>72</v>
      </c>
      <c r="F58" s="133"/>
      <c r="G58" s="134"/>
      <c r="H58" s="133" t="s">
        <v>73</v>
      </c>
      <c r="I58" s="133"/>
      <c r="J58" s="133"/>
      <c r="K58" s="135" t="s">
        <v>74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75</v>
      </c>
      <c r="C59" s="115"/>
      <c r="D59" s="57" t="b">
        <v>1</v>
      </c>
      <c r="E59" s="114" t="s">
        <v>76</v>
      </c>
      <c r="F59" s="115"/>
      <c r="G59" s="57" t="b">
        <v>1</v>
      </c>
      <c r="H59" s="122" t="s">
        <v>77</v>
      </c>
      <c r="I59" s="115"/>
      <c r="J59" s="57" t="b">
        <v>1</v>
      </c>
      <c r="K59" s="122" t="s">
        <v>78</v>
      </c>
      <c r="L59" s="115"/>
      <c r="M59" s="57" t="b">
        <v>1</v>
      </c>
      <c r="N59" s="123" t="s">
        <v>79</v>
      </c>
      <c r="O59" s="115"/>
      <c r="P59" s="57" t="b">
        <v>1</v>
      </c>
    </row>
    <row r="60" spans="2:16" ht="20.149999999999999" customHeight="1" x14ac:dyDescent="0.45">
      <c r="B60" s="114" t="s">
        <v>80</v>
      </c>
      <c r="C60" s="115"/>
      <c r="D60" s="57" t="b">
        <v>1</v>
      </c>
      <c r="E60" s="114" t="s">
        <v>81</v>
      </c>
      <c r="F60" s="115"/>
      <c r="G60" s="57" t="b">
        <v>1</v>
      </c>
      <c r="H60" s="122" t="s">
        <v>82</v>
      </c>
      <c r="I60" s="115"/>
      <c r="J60" s="57" t="b">
        <v>1</v>
      </c>
      <c r="K60" s="122" t="s">
        <v>83</v>
      </c>
      <c r="L60" s="115"/>
      <c r="M60" s="57" t="b">
        <v>1</v>
      </c>
      <c r="N60" s="123" t="s">
        <v>84</v>
      </c>
      <c r="O60" s="115"/>
      <c r="P60" s="57" t="b">
        <v>1</v>
      </c>
    </row>
    <row r="61" spans="2:16" ht="20.149999999999999" customHeight="1" x14ac:dyDescent="0.45">
      <c r="B61" s="114" t="s">
        <v>85</v>
      </c>
      <c r="C61" s="115"/>
      <c r="D61" s="57" t="b">
        <v>1</v>
      </c>
      <c r="E61" s="114" t="s">
        <v>86</v>
      </c>
      <c r="F61" s="115"/>
      <c r="G61" s="57" t="b">
        <v>1</v>
      </c>
      <c r="H61" s="122" t="s">
        <v>87</v>
      </c>
      <c r="I61" s="115"/>
      <c r="J61" s="57" t="b">
        <v>1</v>
      </c>
      <c r="K61" s="122" t="s">
        <v>88</v>
      </c>
      <c r="L61" s="115"/>
      <c r="M61" s="57" t="b">
        <v>1</v>
      </c>
      <c r="N61" s="123" t="s">
        <v>89</v>
      </c>
      <c r="O61" s="115"/>
      <c r="P61" s="57" t="b">
        <v>1</v>
      </c>
    </row>
    <row r="62" spans="2:16" ht="20.149999999999999" customHeight="1" x14ac:dyDescent="0.45">
      <c r="B62" s="122" t="s">
        <v>87</v>
      </c>
      <c r="C62" s="115"/>
      <c r="D62" s="57" t="b">
        <v>1</v>
      </c>
      <c r="E62" s="114" t="s">
        <v>90</v>
      </c>
      <c r="F62" s="115"/>
      <c r="G62" s="57" t="b">
        <v>1</v>
      </c>
      <c r="H62" s="122" t="s">
        <v>91</v>
      </c>
      <c r="I62" s="115"/>
      <c r="J62" s="57" t="b">
        <v>0</v>
      </c>
      <c r="K62" s="122" t="s">
        <v>92</v>
      </c>
      <c r="L62" s="115"/>
      <c r="M62" s="57" t="b">
        <v>1</v>
      </c>
      <c r="N62" s="123" t="s">
        <v>82</v>
      </c>
      <c r="O62" s="115"/>
      <c r="P62" s="57" t="b">
        <v>1</v>
      </c>
    </row>
    <row r="63" spans="2:16" ht="20.149999999999999" customHeight="1" x14ac:dyDescent="0.45">
      <c r="B63" s="122" t="s">
        <v>93</v>
      </c>
      <c r="C63" s="115"/>
      <c r="D63" s="57" t="b">
        <v>1</v>
      </c>
      <c r="E63" s="114" t="s">
        <v>94</v>
      </c>
      <c r="F63" s="115"/>
      <c r="G63" s="57" t="b">
        <v>1</v>
      </c>
      <c r="H63" s="67"/>
      <c r="I63" s="68"/>
      <c r="J63" s="69"/>
      <c r="K63" s="122" t="s">
        <v>95</v>
      </c>
      <c r="L63" s="115"/>
      <c r="M63" s="57" t="b">
        <v>1</v>
      </c>
      <c r="N63" s="123" t="s">
        <v>162</v>
      </c>
      <c r="O63" s="115"/>
      <c r="P63" s="57" t="b">
        <v>1</v>
      </c>
    </row>
    <row r="64" spans="2:16" ht="20.149999999999999" customHeight="1" x14ac:dyDescent="0.45">
      <c r="B64" s="122" t="s">
        <v>96</v>
      </c>
      <c r="C64" s="115"/>
      <c r="D64" s="57" t="b">
        <v>0</v>
      </c>
      <c r="E64" s="114" t="s">
        <v>97</v>
      </c>
      <c r="F64" s="115"/>
      <c r="G64" s="57" t="b">
        <v>1</v>
      </c>
      <c r="H64" s="70"/>
      <c r="I64" s="71"/>
      <c r="J64" s="72"/>
      <c r="K64" s="124" t="s">
        <v>98</v>
      </c>
      <c r="L64" s="12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4" t="s">
        <v>161</v>
      </c>
      <c r="F65" s="11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6" t="s">
        <v>104</v>
      </c>
      <c r="C69" s="116"/>
      <c r="D69" s="80"/>
      <c r="E69" s="80"/>
      <c r="F69" s="118" t="s">
        <v>105</v>
      </c>
      <c r="G69" s="120" t="s">
        <v>106</v>
      </c>
      <c r="H69" s="80"/>
      <c r="I69" s="116" t="s">
        <v>107</v>
      </c>
      <c r="J69" s="116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7"/>
      <c r="C70" s="117"/>
      <c r="D70" s="84"/>
      <c r="E70" s="85"/>
      <c r="F70" s="119"/>
      <c r="G70" s="121"/>
      <c r="H70" s="86"/>
      <c r="I70" s="117"/>
      <c r="J70" s="117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-161.5</v>
      </c>
      <c r="D72" s="59">
        <v>-162.69999999999999</v>
      </c>
      <c r="E72" s="99" t="s">
        <v>117</v>
      </c>
      <c r="F72" s="59">
        <v>22.2</v>
      </c>
      <c r="G72" s="59">
        <v>19.7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-165.1</v>
      </c>
      <c r="D73" s="59">
        <v>-166.2</v>
      </c>
      <c r="E73" s="101" t="s">
        <v>121</v>
      </c>
      <c r="F73" s="60">
        <v>31.2</v>
      </c>
      <c r="G73" s="60">
        <v>41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</v>
      </c>
      <c r="D74" s="59">
        <v>-194.7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</v>
      </c>
      <c r="D75" s="59">
        <v>-108.9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30.9</v>
      </c>
      <c r="D76" s="59">
        <v>28.6</v>
      </c>
      <c r="E76" s="101" t="s">
        <v>136</v>
      </c>
      <c r="F76" s="61">
        <v>5</v>
      </c>
      <c r="G76" s="61">
        <v>5</v>
      </c>
      <c r="H76" s="102"/>
      <c r="I76" s="96" t="s">
        <v>137</v>
      </c>
      <c r="J76" s="58">
        <v>1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26.8</v>
      </c>
      <c r="D77" s="59">
        <v>24.5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</v>
      </c>
      <c r="D78" s="59">
        <v>22.6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23.5</v>
      </c>
      <c r="D79" s="59">
        <v>21.2</v>
      </c>
      <c r="E79" s="99" t="s">
        <v>151</v>
      </c>
      <c r="F79" s="59">
        <v>20.100000000000001</v>
      </c>
      <c r="G79" s="59">
        <v>18.399999999999999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8.6100000000000006E-5</v>
      </c>
      <c r="D80" s="63">
        <v>7.8100000000000001E-5</v>
      </c>
      <c r="E80" s="101" t="s">
        <v>156</v>
      </c>
      <c r="F80" s="60">
        <v>35.299999999999997</v>
      </c>
      <c r="G80" s="60">
        <v>50.9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4" t="s">
        <v>160</v>
      </c>
      <c r="C84" s="164"/>
    </row>
    <row r="85" spans="2:16" ht="15" customHeight="1" x14ac:dyDescent="0.45">
      <c r="B85" s="165" t="s">
        <v>188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86" spans="2:16" ht="15" customHeight="1" x14ac:dyDescent="0.45">
      <c r="B86" s="168" t="s">
        <v>191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45">
      <c r="B87" s="168" t="s">
        <v>192</v>
      </c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70"/>
    </row>
    <row r="88" spans="2:16" ht="15" customHeight="1" x14ac:dyDescent="0.45">
      <c r="B88" s="168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45">
      <c r="B89" s="18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45">
      <c r="B90" s="168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45">
      <c r="B91" s="168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45">
      <c r="B92" s="168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45">
      <c r="B93" s="168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45">
      <c r="B94" s="168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45">
      <c r="B95" s="168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45">
      <c r="B96" s="168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45">
      <c r="B97" s="168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45">
      <c r="B98" s="168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45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2025-02-24T10:20:13Z</dcterms:modified>
</cp:coreProperties>
</file>