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2월\"/>
    </mc:Choice>
  </mc:AlternateContent>
  <xr:revisionPtr revIDLastSave="0" documentId="13_ncr:1_{007B6C4C-243E-4D98-BFB6-3A444324DF06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K31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<sst xmlns="http://schemas.openxmlformats.org/spreadsheetml/2006/main" count="219" uniqueCount="203">
  <si>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</si>
  <si>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</si>
  <si>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</si>
  <si>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</si>
  <si>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</si>
  <si>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</si>
  <si>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</si>
  <si>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</si>
  <si>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</si>
  <si>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</si>
  <si>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</si>
  <si>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</si>
  <si>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</si>
  <si>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</si>
  <si>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</si>
  <si>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</si>
  <si>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</si>
  <si>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</si>
  <si>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</si>
  <si>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</si>
  <si>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</si>
  <si>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</si>
  <si>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</si>
  <si>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</si>
  <si>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</si>
  <si>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</si>
  <si>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</si>
  <si>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</si>
  <si>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</si>
  <si>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</si>
  <si>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</si>
  <si>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</si>
  <si>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</si>
  <si>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</si>
  <si>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</si>
  <si>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</si>
  <si>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</si>
  <si>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</si>
  <si>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</si>
  <si>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</si>
  <si>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</si>
  <si>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</si>
  <si>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</si>
  <si>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</si>
  <si>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</si>
  <si>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</si>
  <si>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</si>
  <si>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</si>
  <si>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</si>
  <si>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</si>
  <si>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</si>
  <si>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</si>
  <si>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</si>
  <si>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</si>
  <si>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</si>
  <si>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</si>
  <si>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</si>
  <si>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</si>
  <si>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</si>
  <si>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</si>
  <si>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</si>
  <si>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</si>
  <si>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</si>
  <si>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</si>
  <si>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</si>
  <si>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</si>
  <si>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</si>
  <si>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</si>
  <si>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</si>
  <si>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</si>
  <si>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</si>
  <si>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</si>
  <si>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</si>
  <si>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</si>
  <si>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</si>
  <si>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</si>
  <si>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</si>
  <si>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</si>
  <si>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</si>
  <si>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</si>
  <si>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</si>
  <si>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</si>
  <si>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</si>
  <si>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</si>
  <si>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</si>
  <si>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</si>
  <si>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</si>
  <si>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</si>
  <si>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</si>
  <si>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</si>
  <si>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</si>
  <si>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</si>
  <si>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</si>
  <si>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</si>
  <si>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</si>
  <si>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</si>
  <si>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</si>
  <si>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</si>
  <si>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</si>
  <si>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</si>
  <si>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</si>
  <si>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</si>
  <si>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</si>
  <si>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</si>
  <si>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</si>
  <si>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</si>
  <si>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</si>
  <si>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</si>
  <si>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</si>
  <si>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</si>
  <si>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</si>
  <si>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</si>
  <si>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</si>
  <si>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</si>
  <si>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</si>
  <si>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</si>
  <si>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</si>
  <si>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</si>
  <si>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</si>
  <si>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</si>
  <si>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</si>
  <si>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</si>
  <si>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</si>
  <si>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</si>
  <si>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</si>
  <si>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</si>
  <si>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</si>
  <si>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</si>
  <si>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</si>
  <si>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</si>
  <si>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</si>
  <si>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</si>
  <si>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</si>
  <si>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</si>
  <si>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</si>
  <si>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</si>
  <si>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</si>
  <si>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</si>
  <si>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</si>
  <si>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</si>
  <si>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</si>
  <si>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</si>
  <si>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</si>
  <si>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</si>
  <si>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</si>
  <si>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</si>
  <si>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</si>
  <si>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</si>
  <si>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</si>
  <si>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</si>
  <si>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</si>
  <si>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</si>
  <si>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</si>
  <si>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</si>
  <si>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</si>
  <si>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</si>
  <si>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</si>
  <si>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</si>
  <si>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</si>
  <si>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</si>
  <si>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</si>
  <si>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</si>
  <si>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</si>
  <si>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</si>
  <si>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</si>
  <si>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</si>
  <si>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</si>
  <si>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</si>
  <si>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</si>
  <si>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</si>
  <si>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</si>
  <si>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</si>
  <si>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</si>
  <si>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</si>
  <si>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</si>
  <si>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</si>
  <si>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>S</t>
    <phoneticPr fontId="3" type="noConversion"/>
  </si>
  <si>
    <t>N</t>
    <phoneticPr fontId="3" type="noConversion"/>
  </si>
  <si>
    <t>1. 월령 40% 이상으로 방풍막 설치</t>
    <phoneticPr fontId="3" type="noConversion"/>
  </si>
  <si>
    <t>44..6</t>
    <phoneticPr fontId="3" type="noConversion"/>
  </si>
  <si>
    <t>ALL</t>
    <phoneticPr fontId="3" type="noConversion"/>
  </si>
  <si>
    <t>TMT</t>
    <phoneticPr fontId="3" type="noConversion"/>
  </si>
  <si>
    <t>g</t>
    <phoneticPr fontId="4" type="noConversion"/>
  </si>
  <si>
    <t>r</t>
    <phoneticPr fontId="4" type="noConversion"/>
  </si>
  <si>
    <t>i</t>
    <phoneticPr fontId="4" type="noConversion"/>
  </si>
  <si>
    <t>z</t>
    <phoneticPr fontId="4" type="noConversion"/>
  </si>
  <si>
    <t>E_063209-063212</t>
    <phoneticPr fontId="3" type="noConversion"/>
  </si>
  <si>
    <t>1. [E_063209-063212] dark 촬영 시 셔터 열림</t>
    <phoneticPr fontId="3" type="noConversion"/>
  </si>
  <si>
    <t>M_063227-063228:K</t>
    <phoneticPr fontId="3" type="noConversion"/>
  </si>
  <si>
    <t>SITE-DEEPS</t>
    <phoneticPr fontId="3" type="noConversion"/>
  </si>
  <si>
    <t>L_063324-063325</t>
    <phoneticPr fontId="3" type="noConversion"/>
  </si>
  <si>
    <t>L_063331-063332</t>
    <phoneticPr fontId="3" type="noConversion"/>
  </si>
  <si>
    <t>2. [L_063331-063332] S010025에 대하여 달에 의한 과포화로 인하여 다음 타겟으로 넘어가 관측 진행</t>
    <phoneticPr fontId="3" type="noConversion"/>
  </si>
  <si>
    <t>L_063337-063338</t>
    <phoneticPr fontId="3" type="noConversion"/>
  </si>
  <si>
    <t>L_063339-063342</t>
    <phoneticPr fontId="3" type="noConversion"/>
  </si>
  <si>
    <t>L_063351-063362</t>
    <phoneticPr fontId="3" type="noConversion"/>
  </si>
  <si>
    <t>M_063379-063380:K</t>
    <phoneticPr fontId="3" type="noConversion"/>
  </si>
  <si>
    <t>3. [L_063337-063338] S010027에 대하여 달에 의한 과포화로 인하여 다음 타겟으로 넘어가 관측 진행</t>
    <phoneticPr fontId="3" type="noConversion"/>
  </si>
  <si>
    <t>5. [UT 9:23-9:33] 망원경 RA 모터가 흔들려 촬영이 실행되지 않아 TCS, EIB 재부팅 후 해결</t>
    <phoneticPr fontId="3" type="noConversion"/>
  </si>
  <si>
    <t xml:space="preserve">4. [UT 09:05-09:30] G chip crash로 인한 그래프 화면 표시 오류 : 칩 재부팅 후 해결 </t>
    <phoneticPr fontId="3" type="noConversion"/>
  </si>
  <si>
    <t>C_063483-063485</t>
    <phoneticPr fontId="3" type="noConversion"/>
  </si>
  <si>
    <t>40s/17k 30s/18k</t>
    <phoneticPr fontId="3" type="noConversion"/>
  </si>
  <si>
    <t>50s/65k 30s/58k 20s/57k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</si>
</sst>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6" zoomScaleNormal="146" workbookViewId="0">
      <selection activeCell="I67" sqref="I67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45702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98.233215547703196</v>
      </c>
      <c r="M3" s="123"/>
      <c r="N3" s="66" t="s">
        <v>3</v>
      </c>
      <c r="O3" s="123">
        <f>(P31-P33)/P31*100</f>
        <v>98.233215547703196</v>
      </c>
      <c r="P3" s="123"/>
    </row>
    <row r="4" spans="2:16" ht="14.25" customHeight="1" x14ac:dyDescent="0.45">
      <c r="B4" s="34" t="s">
        <v>4</v>
      </c>
      <c r="C4" s="2" t="s">
        <v>175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1.3194444444444444E-2</v>
      </c>
      <c r="D9" s="8">
        <v>0.9</v>
      </c>
      <c r="E9" s="8">
        <v>16.100000000000001</v>
      </c>
      <c r="F9" s="8">
        <v>53</v>
      </c>
      <c r="G9" s="36" t="s">
        <v>177</v>
      </c>
      <c r="H9" s="8">
        <v>0.8</v>
      </c>
      <c r="I9" s="36">
        <v>98.4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0.17708333333333334</v>
      </c>
      <c r="D10" s="8">
        <v>1.2</v>
      </c>
      <c r="E10" s="8">
        <v>15.5</v>
      </c>
      <c r="F10" s="8">
        <v>53</v>
      </c>
      <c r="G10" s="36" t="s">
        <v>176</v>
      </c>
      <c r="H10" s="8">
        <v>1.1000000000000001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0.40625</v>
      </c>
      <c r="D11" s="15">
        <v>0.8</v>
      </c>
      <c r="E11" s="15">
        <v>14.8</v>
      </c>
      <c r="F11" s="15">
        <v>47</v>
      </c>
      <c r="G11" s="36" t="s">
        <v>176</v>
      </c>
      <c r="H11" s="15">
        <v>1.7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24.393055555555556</v>
      </c>
      <c r="D12" s="19">
        <f>AVERAGE(D9:D11)</f>
        <v>0.96666666666666679</v>
      </c>
      <c r="E12" s="19">
        <f>AVERAGE(E9:E11)</f>
        <v>15.466666666666669</v>
      </c>
      <c r="F12" s="20">
        <f>AVERAGE(F9:F11)</f>
        <v>51</v>
      </c>
      <c r="G12" s="21"/>
      <c r="H12" s="22">
        <f>AVERAGE(H9:H11)</f>
        <v>1.2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172</v>
      </c>
      <c r="D16" s="27" t="s">
        <v>173</v>
      </c>
      <c r="E16" s="27" t="s">
        <v>174</v>
      </c>
      <c r="F16" s="27" t="s">
        <v>189</v>
      </c>
      <c r="G16" s="27" t="s">
        <v>181</v>
      </c>
      <c r="H16" s="27" t="s">
        <v>180</v>
      </c>
      <c r="I16" s="27"/>
      <c r="J16" s="27"/>
      <c r="K16" s="27"/>
      <c r="L16" s="27"/>
      <c r="M16" s="27"/>
      <c r="N16" s="27"/>
      <c r="O16" s="27"/>
      <c r="P16" s="27" t="s">
        <v>172</v>
      </c>
    </row>
    <row r="17" spans="2:16" ht="14.15" customHeight="1" x14ac:dyDescent="0.45">
      <c r="B17" s="35" t="s">
        <v>42</v>
      </c>
      <c r="C17" s="28">
        <v>0.98333333333333339</v>
      </c>
      <c r="D17" s="28">
        <v>0.99305555555555547</v>
      </c>
      <c r="E17" s="28">
        <v>1.3194444444444444E-2</v>
      </c>
      <c r="F17" s="28">
        <v>3.9583333333333331E-2</v>
      </c>
      <c r="G17" s="28">
        <v>0.37708333333333338</v>
      </c>
      <c r="H17" s="28">
        <v>0.40625</v>
      </c>
      <c r="I17" s="28"/>
      <c r="J17" s="28"/>
      <c r="K17" s="28"/>
      <c r="L17" s="28"/>
      <c r="M17" s="28"/>
      <c r="N17" s="28"/>
      <c r="O17" s="28"/>
      <c r="P17" s="28">
        <v>0.42083333333333334</v>
      </c>
    </row>
    <row r="18" spans="2:16" ht="14.15" customHeight="1" x14ac:dyDescent="0.45">
      <c r="B18" s="35" t="s">
        <v>43</v>
      </c>
      <c r="C18" s="27">
        <v>63209</v>
      </c>
      <c r="D18" s="27">
        <v>63214</v>
      </c>
      <c r="E18" s="27">
        <v>63219</v>
      </c>
      <c r="F18" s="27">
        <v>63235</v>
      </c>
      <c r="G18" s="27">
        <v>63468</v>
      </c>
      <c r="H18" s="27">
        <v>63481</v>
      </c>
      <c r="I18" s="27"/>
      <c r="J18" s="27"/>
      <c r="K18" s="27"/>
      <c r="L18" s="27"/>
      <c r="M18" s="27"/>
      <c r="N18" s="27"/>
      <c r="O18" s="27"/>
      <c r="P18" s="27">
        <v>63491</v>
      </c>
    </row>
    <row r="19" spans="2:16" ht="14.15" customHeight="1" thickBot="1" x14ac:dyDescent="0.5">
      <c r="B19" s="13" t="s">
        <v>44</v>
      </c>
      <c r="C19" s="29"/>
      <c r="D19" s="27">
        <v>63218</v>
      </c>
      <c r="E19" s="27">
        <v>63234</v>
      </c>
      <c r="F19" s="30">
        <v>63467</v>
      </c>
      <c r="G19" s="30">
        <v>63480</v>
      </c>
      <c r="H19" s="30">
        <v>63490</v>
      </c>
      <c r="I19" s="27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16</v>
      </c>
      <c r="F20" s="33">
        <f t="shared" si="0"/>
        <v>233</v>
      </c>
      <c r="G20" s="33">
        <f t="shared" si="0"/>
        <v>13</v>
      </c>
      <c r="H20" s="33">
        <f t="shared" si="0"/>
        <v>10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182</v>
      </c>
      <c r="F23" s="128"/>
      <c r="G23" s="128"/>
      <c r="H23" s="128"/>
      <c r="I23" s="128"/>
      <c r="J23" s="36">
        <v>63481</v>
      </c>
      <c r="K23" s="36">
        <v>63482</v>
      </c>
      <c r="L23" s="36" t="s">
        <v>185</v>
      </c>
      <c r="M23" s="128" t="s">
        <v>201</v>
      </c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183</v>
      </c>
      <c r="F24" s="128"/>
      <c r="G24" s="128"/>
      <c r="H24" s="128"/>
      <c r="I24" s="128"/>
      <c r="J24" s="36"/>
      <c r="K24" s="36"/>
      <c r="L24" s="36" t="s">
        <v>184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184</v>
      </c>
      <c r="F25" s="128"/>
      <c r="G25" s="128"/>
      <c r="H25" s="128"/>
      <c r="I25" s="128"/>
      <c r="J25" s="36">
        <v>63483</v>
      </c>
      <c r="K25" s="36">
        <v>63485</v>
      </c>
      <c r="L25" s="36" t="s">
        <v>183</v>
      </c>
      <c r="M25" s="128" t="s">
        <v>202</v>
      </c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185</v>
      </c>
      <c r="F26" s="128"/>
      <c r="G26" s="128"/>
      <c r="H26" s="128"/>
      <c r="I26" s="128"/>
      <c r="J26" s="36"/>
      <c r="K26" s="36"/>
      <c r="L26" s="36" t="s">
        <v>182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49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50</v>
      </c>
      <c r="D29" s="39" t="s">
        <v>51</v>
      </c>
      <c r="E29" s="39" t="s">
        <v>52</v>
      </c>
      <c r="F29" s="39" t="s">
        <v>53</v>
      </c>
      <c r="G29" s="39" t="s">
        <v>54</v>
      </c>
      <c r="H29" s="39" t="s">
        <v>55</v>
      </c>
      <c r="I29" s="39" t="s">
        <v>56</v>
      </c>
      <c r="J29" s="39" t="s">
        <v>57</v>
      </c>
      <c r="K29" s="39" t="s">
        <v>58</v>
      </c>
      <c r="L29" s="39" t="s">
        <v>59</v>
      </c>
      <c r="M29" s="39" t="s">
        <v>60</v>
      </c>
      <c r="N29" s="39" t="s">
        <v>61</v>
      </c>
      <c r="O29" s="40" t="s">
        <v>62</v>
      </c>
      <c r="P29" s="41" t="s">
        <v>63</v>
      </c>
    </row>
    <row r="30" spans="2:16" ht="14.15" customHeight="1" x14ac:dyDescent="0.45">
      <c r="B30" s="37" t="s">
        <v>163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0.3347222222222222</v>
      </c>
      <c r="N30" s="43"/>
      <c r="O30" s="45"/>
      <c r="P30" s="46">
        <f>SUM(C30:J30,L30:N30)</f>
        <v>0.3347222222222222</v>
      </c>
    </row>
    <row r="31" spans="2:16" ht="14.15" customHeight="1" x14ac:dyDescent="0.45">
      <c r="B31" s="37" t="s">
        <v>164</v>
      </c>
      <c r="C31" s="47"/>
      <c r="D31" s="7"/>
      <c r="E31" s="7"/>
      <c r="F31" s="7"/>
      <c r="G31" s="7">
        <f>G17-F17</f>
        <v>0.33750000000000002</v>
      </c>
      <c r="H31" s="7"/>
      <c r="I31" s="7"/>
      <c r="J31" s="7"/>
      <c r="K31" s="7">
        <f>F17-E17+H17-G17</f>
        <v>5.5555555555555525E-2</v>
      </c>
      <c r="L31" s="7"/>
      <c r="M31" s="7"/>
      <c r="N31" s="7"/>
      <c r="O31" s="48"/>
      <c r="P31" s="46">
        <f>SUM(C31:N31)</f>
        <v>0.39305555555555555</v>
      </c>
    </row>
    <row r="32" spans="2:16" ht="14.15" customHeight="1" x14ac:dyDescent="0.45">
      <c r="B32" s="37" t="s">
        <v>64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65</v>
      </c>
      <c r="C33" s="52"/>
      <c r="D33" s="53"/>
      <c r="E33" s="53"/>
      <c r="F33" s="53"/>
      <c r="G33" s="53"/>
      <c r="H33" s="53"/>
      <c r="I33" s="53"/>
      <c r="J33" s="53"/>
      <c r="K33" s="53">
        <v>6.9444444444444441E-3</v>
      </c>
      <c r="L33" s="53"/>
      <c r="M33" s="53"/>
      <c r="N33" s="53"/>
      <c r="O33" s="54"/>
      <c r="P33" s="55">
        <f>SUM(C33:N33)</f>
        <v>6.9444444444444441E-3</v>
      </c>
    </row>
    <row r="34" spans="2:16" ht="14.15" customHeight="1" x14ac:dyDescent="0.45">
      <c r="B34" s="107" t="s">
        <v>165</v>
      </c>
      <c r="C34" s="109">
        <f>C31-C32-C33</f>
        <v>0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0.33750000000000002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4.8611111111111077E-2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0.38611111111111113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66</v>
      </c>
      <c r="C36" s="138" t="s">
        <v>186</v>
      </c>
      <c r="D36" s="138"/>
      <c r="E36" s="138" t="s">
        <v>188</v>
      </c>
      <c r="F36" s="138"/>
      <c r="G36" s="138" t="s">
        <v>190</v>
      </c>
      <c r="H36" s="138"/>
      <c r="I36" s="138" t="s">
        <v>191</v>
      </c>
      <c r="J36" s="138"/>
      <c r="K36" s="138" t="s">
        <v>193</v>
      </c>
      <c r="L36" s="138"/>
      <c r="M36" s="138" t="s">
        <v>194</v>
      </c>
      <c r="N36" s="138"/>
      <c r="O36" s="138" t="s">
        <v>195</v>
      </c>
      <c r="P36" s="138"/>
    </row>
    <row r="37" spans="2:16" ht="18" customHeight="1" x14ac:dyDescent="0.45">
      <c r="B37" s="151"/>
      <c r="C37" s="138" t="s">
        <v>196</v>
      </c>
      <c r="D37" s="138"/>
      <c r="E37" s="138" t="s">
        <v>200</v>
      </c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51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51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51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2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67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187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 t="s">
        <v>192</v>
      </c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</row>
    <row r="46" spans="2:16" ht="14.15" customHeight="1" x14ac:dyDescent="0.45">
      <c r="B46" s="149" t="s">
        <v>197</v>
      </c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</row>
    <row r="47" spans="2:16" ht="14.15" customHeight="1" x14ac:dyDescent="0.45">
      <c r="B47" s="146" t="s">
        <v>199</v>
      </c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 x14ac:dyDescent="0.45">
      <c r="B48" s="146" t="s">
        <v>198</v>
      </c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 x14ac:dyDescent="0.45">
      <c r="B49" s="149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2:16" ht="14.15" customHeight="1" x14ac:dyDescent="0.45">
      <c r="B50" s="149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8"/>
    </row>
    <row r="51" spans="2:16" ht="14.15" customHeight="1" x14ac:dyDescent="0.45">
      <c r="B51" s="149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8"/>
    </row>
    <row r="52" spans="2:16" ht="14.15" customHeight="1" thickBot="1" x14ac:dyDescent="0.5">
      <c r="B52" s="166"/>
      <c r="C52" s="167"/>
      <c r="D52" s="147"/>
      <c r="E52" s="147"/>
      <c r="F52" s="14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Top="1" thickBot="1" x14ac:dyDescent="0.5">
      <c r="B53" s="131" t="s">
        <v>166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167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3" t="s">
        <v>68</v>
      </c>
      <c r="C56" s="15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4" t="s">
        <v>69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70</v>
      </c>
      <c r="O57" s="155"/>
      <c r="P57" s="158"/>
    </row>
    <row r="58" spans="2:16" ht="17.149999999999999" customHeight="1" x14ac:dyDescent="0.45">
      <c r="B58" s="159" t="s">
        <v>71</v>
      </c>
      <c r="C58" s="160"/>
      <c r="D58" s="161"/>
      <c r="E58" s="159" t="s">
        <v>72</v>
      </c>
      <c r="F58" s="160"/>
      <c r="G58" s="161"/>
      <c r="H58" s="160" t="s">
        <v>73</v>
      </c>
      <c r="I58" s="160"/>
      <c r="J58" s="160"/>
      <c r="K58" s="162" t="s">
        <v>74</v>
      </c>
      <c r="L58" s="160"/>
      <c r="M58" s="163"/>
      <c r="N58" s="164"/>
      <c r="O58" s="160"/>
      <c r="P58" s="165"/>
    </row>
    <row r="59" spans="2:16" ht="20.149999999999999" customHeight="1" x14ac:dyDescent="0.45">
      <c r="B59" s="169" t="s">
        <v>75</v>
      </c>
      <c r="C59" s="170"/>
      <c r="D59" s="58" t="b">
        <v>1</v>
      </c>
      <c r="E59" s="169" t="s">
        <v>76</v>
      </c>
      <c r="F59" s="170"/>
      <c r="G59" s="58" t="b">
        <v>1</v>
      </c>
      <c r="H59" s="171" t="s">
        <v>77</v>
      </c>
      <c r="I59" s="170"/>
      <c r="J59" s="58" t="b">
        <v>1</v>
      </c>
      <c r="K59" s="171" t="s">
        <v>78</v>
      </c>
      <c r="L59" s="170"/>
      <c r="M59" s="58" t="b">
        <v>1</v>
      </c>
      <c r="N59" s="172" t="s">
        <v>79</v>
      </c>
      <c r="O59" s="170"/>
      <c r="P59" s="58" t="b">
        <v>1</v>
      </c>
    </row>
    <row r="60" spans="2:16" ht="20.149999999999999" customHeight="1" x14ac:dyDescent="0.45">
      <c r="B60" s="169" t="s">
        <v>80</v>
      </c>
      <c r="C60" s="170"/>
      <c r="D60" s="58" t="b">
        <v>1</v>
      </c>
      <c r="E60" s="169" t="s">
        <v>81</v>
      </c>
      <c r="F60" s="170"/>
      <c r="G60" s="58" t="b">
        <v>1</v>
      </c>
      <c r="H60" s="171" t="s">
        <v>82</v>
      </c>
      <c r="I60" s="170"/>
      <c r="J60" s="58" t="b">
        <v>1</v>
      </c>
      <c r="K60" s="171" t="s">
        <v>83</v>
      </c>
      <c r="L60" s="170"/>
      <c r="M60" s="58" t="b">
        <v>1</v>
      </c>
      <c r="N60" s="172" t="s">
        <v>84</v>
      </c>
      <c r="O60" s="170"/>
      <c r="P60" s="58" t="b">
        <v>1</v>
      </c>
    </row>
    <row r="61" spans="2:16" ht="20.149999999999999" customHeight="1" x14ac:dyDescent="0.45">
      <c r="B61" s="169" t="s">
        <v>85</v>
      </c>
      <c r="C61" s="170"/>
      <c r="D61" s="58" t="b">
        <v>1</v>
      </c>
      <c r="E61" s="169" t="s">
        <v>86</v>
      </c>
      <c r="F61" s="170"/>
      <c r="G61" s="58" t="b">
        <v>1</v>
      </c>
      <c r="H61" s="171" t="s">
        <v>87</v>
      </c>
      <c r="I61" s="170"/>
      <c r="J61" s="58" t="b">
        <v>1</v>
      </c>
      <c r="K61" s="171" t="s">
        <v>88</v>
      </c>
      <c r="L61" s="170"/>
      <c r="M61" s="58" t="b">
        <v>1</v>
      </c>
      <c r="N61" s="172" t="s">
        <v>89</v>
      </c>
      <c r="O61" s="170"/>
      <c r="P61" s="58" t="b">
        <v>1</v>
      </c>
    </row>
    <row r="62" spans="2:16" ht="20.149999999999999" customHeight="1" x14ac:dyDescent="0.45">
      <c r="B62" s="171" t="s">
        <v>87</v>
      </c>
      <c r="C62" s="170"/>
      <c r="D62" s="58" t="b">
        <v>1</v>
      </c>
      <c r="E62" s="169" t="s">
        <v>90</v>
      </c>
      <c r="F62" s="170"/>
      <c r="G62" s="58" t="b">
        <v>1</v>
      </c>
      <c r="H62" s="171" t="s">
        <v>91</v>
      </c>
      <c r="I62" s="170"/>
      <c r="J62" s="58" t="b">
        <v>0</v>
      </c>
      <c r="K62" s="171" t="s">
        <v>92</v>
      </c>
      <c r="L62" s="170"/>
      <c r="M62" s="58" t="b">
        <v>1</v>
      </c>
      <c r="N62" s="172" t="s">
        <v>82</v>
      </c>
      <c r="O62" s="170"/>
      <c r="P62" s="58" t="b">
        <v>1</v>
      </c>
    </row>
    <row r="63" spans="2:16" ht="20.149999999999999" customHeight="1" x14ac:dyDescent="0.45">
      <c r="B63" s="171" t="s">
        <v>93</v>
      </c>
      <c r="C63" s="170"/>
      <c r="D63" s="58" t="b">
        <v>1</v>
      </c>
      <c r="E63" s="169" t="s">
        <v>94</v>
      </c>
      <c r="F63" s="170"/>
      <c r="G63" s="58" t="b">
        <v>1</v>
      </c>
      <c r="H63" s="68"/>
      <c r="I63" s="69"/>
      <c r="J63" s="70"/>
      <c r="K63" s="171" t="s">
        <v>95</v>
      </c>
      <c r="L63" s="170"/>
      <c r="M63" s="58" t="b">
        <v>1</v>
      </c>
      <c r="N63" s="172" t="s">
        <v>162</v>
      </c>
      <c r="O63" s="170"/>
      <c r="P63" s="58" t="b">
        <v>1</v>
      </c>
    </row>
    <row r="64" spans="2:16" ht="20.149999999999999" customHeight="1" x14ac:dyDescent="0.45">
      <c r="B64" s="171" t="s">
        <v>96</v>
      </c>
      <c r="C64" s="170"/>
      <c r="D64" s="58" t="b">
        <v>0</v>
      </c>
      <c r="E64" s="169" t="s">
        <v>97</v>
      </c>
      <c r="F64" s="170"/>
      <c r="G64" s="58" t="b">
        <v>1</v>
      </c>
      <c r="H64" s="71"/>
      <c r="I64" s="72"/>
      <c r="J64" s="73"/>
      <c r="K64" s="179" t="s">
        <v>98</v>
      </c>
      <c r="L64" s="180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9" t="s">
        <v>161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3" t="s">
        <v>104</v>
      </c>
      <c r="C69" s="173"/>
      <c r="D69" s="81"/>
      <c r="E69" s="81"/>
      <c r="F69" s="175" t="s">
        <v>105</v>
      </c>
      <c r="G69" s="177" t="s">
        <v>106</v>
      </c>
      <c r="H69" s="81"/>
      <c r="I69" s="173" t="s">
        <v>107</v>
      </c>
      <c r="J69" s="173"/>
      <c r="K69" s="81"/>
      <c r="L69" s="82" t="s">
        <v>99</v>
      </c>
      <c r="M69" s="83" t="s">
        <v>100</v>
      </c>
      <c r="N69" s="83" t="s">
        <v>101</v>
      </c>
      <c r="O69" s="83" t="s">
        <v>102</v>
      </c>
      <c r="P69" s="84" t="s">
        <v>103</v>
      </c>
    </row>
    <row r="70" spans="2:17" ht="10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108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109</v>
      </c>
      <c r="C71" s="92" t="s">
        <v>110</v>
      </c>
      <c r="D71" s="93" t="s">
        <v>111</v>
      </c>
      <c r="E71" s="94" t="s">
        <v>112</v>
      </c>
      <c r="F71" s="92" t="s">
        <v>110</v>
      </c>
      <c r="G71" s="95" t="s">
        <v>111</v>
      </c>
      <c r="H71" s="96"/>
      <c r="I71" s="97" t="s">
        <v>113</v>
      </c>
      <c r="J71" s="59">
        <v>1</v>
      </c>
      <c r="K71" s="98" t="s">
        <v>168</v>
      </c>
      <c r="L71" s="59">
        <v>0</v>
      </c>
      <c r="M71" s="97" t="s">
        <v>114</v>
      </c>
      <c r="N71" s="59">
        <v>0</v>
      </c>
      <c r="O71" s="99" t="s">
        <v>115</v>
      </c>
      <c r="P71" s="59">
        <v>0</v>
      </c>
      <c r="Q71" s="106"/>
    </row>
    <row r="72" spans="2:17" ht="20.149999999999999" customHeight="1" x14ac:dyDescent="0.45">
      <c r="B72" s="100" t="s">
        <v>116</v>
      </c>
      <c r="C72" s="60">
        <v>-161.9</v>
      </c>
      <c r="D72" s="60">
        <v>-163.19999999999999</v>
      </c>
      <c r="E72" s="100" t="s">
        <v>117</v>
      </c>
      <c r="F72" s="60">
        <v>21.3</v>
      </c>
      <c r="G72" s="60">
        <v>19.3</v>
      </c>
      <c r="H72" s="101"/>
      <c r="I72" s="97" t="s">
        <v>118</v>
      </c>
      <c r="J72" s="59">
        <v>0</v>
      </c>
      <c r="K72" s="98" t="s">
        <v>169</v>
      </c>
      <c r="L72" s="59">
        <v>0</v>
      </c>
      <c r="M72" s="98" t="s">
        <v>119</v>
      </c>
      <c r="N72" s="59">
        <v>0</v>
      </c>
      <c r="O72" s="98" t="s">
        <v>170</v>
      </c>
      <c r="P72" s="59">
        <v>0</v>
      </c>
      <c r="Q72" s="106"/>
    </row>
    <row r="73" spans="2:17" ht="20.149999999999999" customHeight="1" x14ac:dyDescent="0.45">
      <c r="B73" s="100" t="s">
        <v>120</v>
      </c>
      <c r="C73" s="60">
        <v>-165.4</v>
      </c>
      <c r="D73" s="60">
        <v>-166.5</v>
      </c>
      <c r="E73" s="102" t="s">
        <v>121</v>
      </c>
      <c r="F73" s="61">
        <v>36.1</v>
      </c>
      <c r="G73" s="61">
        <v>38.799999999999997</v>
      </c>
      <c r="H73" s="101"/>
      <c r="I73" s="97" t="s">
        <v>122</v>
      </c>
      <c r="J73" s="59">
        <v>0</v>
      </c>
      <c r="K73" s="98" t="s">
        <v>123</v>
      </c>
      <c r="L73" s="59">
        <v>0</v>
      </c>
      <c r="M73" s="98" t="s">
        <v>124</v>
      </c>
      <c r="N73" s="59">
        <v>0</v>
      </c>
      <c r="O73" s="98" t="s">
        <v>171</v>
      </c>
      <c r="P73" s="59">
        <v>0</v>
      </c>
      <c r="Q73" s="106"/>
    </row>
    <row r="74" spans="2:17" ht="20.149999999999999" customHeight="1" x14ac:dyDescent="0.45">
      <c r="B74" s="100" t="s">
        <v>125</v>
      </c>
      <c r="C74" s="60">
        <v>-188.4</v>
      </c>
      <c r="D74" s="60">
        <v>-192.3</v>
      </c>
      <c r="E74" s="102" t="s">
        <v>126</v>
      </c>
      <c r="F74" s="62">
        <v>10</v>
      </c>
      <c r="G74" s="62">
        <v>10</v>
      </c>
      <c r="H74" s="101"/>
      <c r="I74" s="97" t="s">
        <v>127</v>
      </c>
      <c r="J74" s="59">
        <v>0</v>
      </c>
      <c r="K74" s="98" t="s">
        <v>128</v>
      </c>
      <c r="L74" s="59">
        <v>0</v>
      </c>
      <c r="M74" s="97" t="s">
        <v>129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130</v>
      </c>
      <c r="C75" s="60">
        <v>-106.4</v>
      </c>
      <c r="D75" s="60">
        <v>-110.6</v>
      </c>
      <c r="E75" s="102" t="s">
        <v>131</v>
      </c>
      <c r="F75" s="62">
        <v>30</v>
      </c>
      <c r="G75" s="62">
        <v>30</v>
      </c>
      <c r="H75" s="103"/>
      <c r="I75" s="97" t="s">
        <v>132</v>
      </c>
      <c r="J75" s="59">
        <v>0</v>
      </c>
      <c r="K75" s="98" t="s">
        <v>133</v>
      </c>
      <c r="L75" s="59">
        <v>0</v>
      </c>
      <c r="M75" s="97" t="s">
        <v>134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135</v>
      </c>
      <c r="C76" s="60">
        <v>29.9</v>
      </c>
      <c r="D76" s="60">
        <v>27.6</v>
      </c>
      <c r="E76" s="102" t="s">
        <v>136</v>
      </c>
      <c r="F76" s="62">
        <v>15</v>
      </c>
      <c r="G76" s="62">
        <v>15</v>
      </c>
      <c r="H76" s="103"/>
      <c r="I76" s="97" t="s">
        <v>137</v>
      </c>
      <c r="J76" s="59">
        <v>0</v>
      </c>
      <c r="K76" s="97" t="s">
        <v>138</v>
      </c>
      <c r="L76" s="59">
        <v>0</v>
      </c>
      <c r="M76" s="98" t="s">
        <v>139</v>
      </c>
      <c r="N76" s="59">
        <v>0</v>
      </c>
      <c r="O76" s="81"/>
      <c r="P76" s="81"/>
    </row>
    <row r="77" spans="2:17" ht="20.149999999999999" customHeight="1" x14ac:dyDescent="0.45">
      <c r="B77" s="100" t="s">
        <v>140</v>
      </c>
      <c r="C77" s="60">
        <v>25.9</v>
      </c>
      <c r="D77" s="60">
        <v>23.7</v>
      </c>
      <c r="E77" s="102" t="s">
        <v>141</v>
      </c>
      <c r="F77" s="62">
        <v>250</v>
      </c>
      <c r="G77" s="62">
        <v>245</v>
      </c>
      <c r="H77" s="101"/>
      <c r="I77" s="97" t="s">
        <v>142</v>
      </c>
      <c r="J77" s="59">
        <v>0</v>
      </c>
      <c r="K77" s="97" t="s">
        <v>143</v>
      </c>
      <c r="L77" s="59">
        <v>0</v>
      </c>
      <c r="M77" s="98" t="s">
        <v>144</v>
      </c>
      <c r="N77" s="59">
        <v>0</v>
      </c>
      <c r="O77" s="81"/>
      <c r="P77" s="81"/>
    </row>
    <row r="78" spans="2:17" ht="20.149999999999999" customHeight="1" x14ac:dyDescent="0.45">
      <c r="B78" s="100" t="s">
        <v>145</v>
      </c>
      <c r="C78" s="60">
        <v>24.1</v>
      </c>
      <c r="D78" s="60">
        <v>21.7</v>
      </c>
      <c r="E78" s="102" t="s">
        <v>146</v>
      </c>
      <c r="F78" s="63"/>
      <c r="G78" s="63"/>
      <c r="H78" s="101"/>
      <c r="I78" s="98" t="s">
        <v>147</v>
      </c>
      <c r="J78" s="59">
        <v>0</v>
      </c>
      <c r="K78" s="97" t="s">
        <v>148</v>
      </c>
      <c r="L78" s="59">
        <v>0</v>
      </c>
      <c r="M78" s="104" t="s">
        <v>149</v>
      </c>
      <c r="N78" s="59">
        <v>0</v>
      </c>
      <c r="O78" s="81"/>
      <c r="P78" s="81"/>
    </row>
    <row r="79" spans="2:17" ht="20.149999999999999" customHeight="1" x14ac:dyDescent="0.45">
      <c r="B79" s="100" t="s">
        <v>150</v>
      </c>
      <c r="C79" s="60">
        <v>22.6</v>
      </c>
      <c r="D79" s="60">
        <v>20.3</v>
      </c>
      <c r="E79" s="100" t="s">
        <v>151</v>
      </c>
      <c r="F79" s="60">
        <v>18</v>
      </c>
      <c r="G79" s="60">
        <v>15.8</v>
      </c>
      <c r="H79" s="101"/>
      <c r="I79" s="98" t="s">
        <v>152</v>
      </c>
      <c r="J79" s="59">
        <v>0</v>
      </c>
      <c r="K79" s="98" t="s">
        <v>153</v>
      </c>
      <c r="L79" s="59">
        <v>0</v>
      </c>
      <c r="M79" s="98" t="s">
        <v>154</v>
      </c>
      <c r="N79" s="59">
        <v>0</v>
      </c>
      <c r="O79" s="80"/>
      <c r="P79" s="80"/>
    </row>
    <row r="80" spans="2:17" ht="20.149999999999999" customHeight="1" x14ac:dyDescent="0.45">
      <c r="B80" s="105" t="s">
        <v>155</v>
      </c>
      <c r="C80" s="64">
        <v>8.2600000000000002E-5</v>
      </c>
      <c r="D80" s="64">
        <v>8.8800000000000004E-5</v>
      </c>
      <c r="E80" s="102" t="s">
        <v>156</v>
      </c>
      <c r="F80" s="61" t="s">
        <v>179</v>
      </c>
      <c r="G80" s="61">
        <v>49.7</v>
      </c>
      <c r="H80" s="101"/>
      <c r="I80" s="98" t="s">
        <v>157</v>
      </c>
      <c r="J80" s="59">
        <v>0</v>
      </c>
      <c r="K80" s="97" t="s">
        <v>158</v>
      </c>
      <c r="L80" s="59">
        <v>0</v>
      </c>
      <c r="M80" s="98" t="s">
        <v>159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160</v>
      </c>
      <c r="C84" s="124"/>
    </row>
    <row r="85" spans="2:16" ht="15" customHeight="1" x14ac:dyDescent="0.45">
      <c r="B85" s="125" t="s">
        <v>178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2025-02-14T10:11:14Z</dcterms:modified>
</cp:coreProperties>
</file>