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9월\"/>
    </mc:Choice>
  </mc:AlternateContent>
  <xr:revisionPtr revIDLastSave="0" documentId="13_ncr:1_{32511D0B-AB3E-4E96-80C3-7D4DC9A8FB1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<sst xmlns="http://schemas.openxmlformats.org/spreadsheetml/2006/main" count="208" uniqueCount="193">
  <si>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</si>
  <si>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</si>
  <si>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</si>
  <si>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</si>
  <si>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</si>
  <si>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</si>
  <si>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</si>
  <si>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</si>
  <si>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</si>
  <si>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</si>
  <si>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</si>
  <si>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</si>
  <si>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</si>
  <si>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</si>
  <si>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</si>
  <si>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</si>
  <si>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</si>
  <si>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</si>
  <si>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</si>
  <si>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</si>
  <si>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</si>
  <si>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</si>
  <si>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</si>
  <si>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</si>
  <si>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</si>
  <si>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</si>
  <si>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</si>
  <si>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</si>
  <si>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</si>
  <si>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</si>
  <si>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</si>
  <si>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</si>
  <si>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</si>
  <si>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</si>
  <si>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</si>
  <si>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</si>
  <si>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</si>
  <si>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</si>
  <si>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</si>
  <si>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</si>
  <si>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</si>
  <si>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</si>
  <si>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</si>
  <si>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</si>
  <si>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</si>
  <si>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</si>
  <si>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</si>
  <si>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</si>
  <si>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</si>
  <si>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</si>
  <si>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</si>
  <si>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</si>
  <si>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</si>
  <si>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</si>
  <si>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</si>
  <si>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</si>
  <si>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</si>
  <si>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</si>
  <si>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</si>
  <si>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</si>
  <si>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</si>
  <si>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</si>
  <si>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</si>
  <si>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</si>
  <si>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</si>
  <si>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</si>
  <si>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</si>
  <si>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</si>
  <si>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</si>
  <si>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</si>
  <si>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</si>
  <si>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</si>
  <si>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</si>
  <si>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</si>
  <si>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</si>
  <si>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</si>
  <si>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</si>
  <si>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</si>
  <si>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</si>
  <si>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</si>
  <si>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</si>
  <si>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</si>
  <si>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</si>
  <si>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</si>
  <si>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</si>
  <si>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</si>
  <si>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</si>
  <si>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</si>
  <si>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</si>
  <si>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</si>
  <si>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</si>
  <si>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</si>
  <si>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</si>
  <si>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</si>
  <si>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</si>
  <si>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</si>
  <si>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</si>
  <si>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</si>
  <si>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</si>
  <si>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</si>
  <si>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</si>
  <si>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</si>
  <si>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</si>
  <si>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</si>
  <si>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</si>
  <si>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</si>
  <si>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</si>
  <si>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</si>
  <si>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</si>
  <si>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</si>
  <si>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</si>
  <si>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</si>
  <si>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</si>
  <si>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</si>
  <si>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</si>
  <si>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</si>
  <si>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</si>
  <si>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</si>
  <si>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</si>
  <si>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</si>
  <si>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</si>
  <si>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</si>
  <si>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</si>
  <si>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</si>
  <si>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</si>
  <si>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</si>
  <si>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</si>
  <si>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</si>
  <si>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</si>
  <si>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</si>
  <si>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</si>
  <si>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</si>
  <si>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</si>
  <si>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</si>
  <si>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</si>
  <si>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</si>
  <si>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</si>
  <si>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</si>
  <si>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</si>
  <si>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</si>
  <si>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</si>
  <si>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</si>
  <si>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</si>
  <si>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</si>
  <si>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</si>
  <si>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</si>
  <si>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</si>
  <si>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</si>
  <si>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</si>
  <si>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</si>
  <si>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</si>
  <si>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</si>
  <si>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</si>
  <si>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</si>
  <si>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</si>
  <si>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</si>
  <si>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</si>
  <si>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</si>
  <si>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</si>
  <si>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</si>
  <si>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</si>
  <si>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</si>
  <si>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</si>
  <si>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</si>
  <si>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</si>
  <si>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</si>
  <si>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</si>
  <si>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</si>
  <si>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</si>
  <si>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</si>
  <si>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</si>
  <si>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</si>
  <si>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</si>
  <si>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</si>
  <si>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</si>
  <si>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</si>
  <si>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</si>
  <si>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</si>
  <si>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</si>
  <si>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</si>
  <si>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</si>
  <si>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1. 월령 40% 이상으로 방풍막 설치</t>
    <phoneticPr fontId="3" type="noConversion"/>
  </si>
  <si>
    <t>TMT</t>
    <phoneticPr fontId="3" type="noConversion"/>
  </si>
  <si>
    <t>ALL</t>
    <phoneticPr fontId="3" type="noConversion"/>
  </si>
  <si>
    <t>허정환</t>
    <phoneticPr fontId="3" type="noConversion"/>
  </si>
  <si>
    <t>20s/30k 40s/40k</t>
    <phoneticPr fontId="3" type="noConversion"/>
  </si>
  <si>
    <t>NW</t>
    <phoneticPr fontId="3" type="noConversion"/>
  </si>
  <si>
    <t>M_025370-025371:K</t>
    <phoneticPr fontId="3" type="noConversion"/>
  </si>
  <si>
    <t>M_025373-025374:M</t>
    <phoneticPr fontId="3" type="noConversion"/>
  </si>
  <si>
    <t>E_025448-025449</t>
    <phoneticPr fontId="3" type="noConversion"/>
  </si>
  <si>
    <t>1. E_025448-025449 돔셔터컨트롤 오류로 망원경, shutter Sync. 불일치. tcs, shutter 값이 변하지 않음. 프로그램 재시작 후 해결</t>
    <phoneticPr fontId="3" type="noConversion"/>
  </si>
  <si>
    <t>NE</t>
    <phoneticPr fontId="3" type="noConversion"/>
  </si>
  <si>
    <t>SW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</si>
</sst>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6" zoomScaleNormal="146" workbookViewId="0">
      <selection activeCell="G82" sqref="G82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45549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0.96875</v>
      </c>
      <c r="D9" s="8">
        <v>1</v>
      </c>
      <c r="E9" s="8">
        <v>9.6</v>
      </c>
      <c r="F9" s="8">
        <v>20</v>
      </c>
      <c r="G9" s="36" t="s">
        <v>186</v>
      </c>
      <c r="H9" s="8">
        <v>0.1</v>
      </c>
      <c r="I9" s="36">
        <v>81.400000000000006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0.20833333333333334</v>
      </c>
      <c r="D10" s="8">
        <v>1.1000000000000001</v>
      </c>
      <c r="E10" s="8">
        <v>9.4</v>
      </c>
      <c r="F10" s="8">
        <v>14</v>
      </c>
      <c r="G10" s="36" t="s">
        <v>191</v>
      </c>
      <c r="H10" s="8">
        <v>0.5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0.4145833333333333</v>
      </c>
      <c r="D11" s="15">
        <v>1.2</v>
      </c>
      <c r="E11" s="15">
        <v>9.4</v>
      </c>
      <c r="F11" s="15">
        <v>12</v>
      </c>
      <c r="G11" s="36" t="s">
        <v>192</v>
      </c>
      <c r="H11" s="15">
        <v>0.4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23.445833333333333</v>
      </c>
      <c r="D12" s="19">
        <f>AVERAGE(D9:D11)</f>
        <v>1.0999999999999999</v>
      </c>
      <c r="E12" s="19">
        <f>AVERAGE(E9:E11)</f>
        <v>9.4666666666666668</v>
      </c>
      <c r="F12" s="20">
        <f>AVERAGE(F9:F11)</f>
        <v>15.333333333333334</v>
      </c>
      <c r="G12" s="21"/>
      <c r="H12" s="22">
        <f>AVERAGE(H9:H11)</f>
        <v>0.33333333333333331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180</v>
      </c>
      <c r="H16" s="27" t="s">
        <v>182</v>
      </c>
      <c r="I16" s="27" t="s">
        <v>183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0.91111111111111109</v>
      </c>
      <c r="D17" s="28">
        <v>0.91319444444444453</v>
      </c>
      <c r="E17" s="28">
        <v>0.96875</v>
      </c>
      <c r="F17" s="28">
        <v>0.16527777777777777</v>
      </c>
      <c r="G17" s="28">
        <v>0.22708333333333333</v>
      </c>
      <c r="H17" s="28">
        <v>0.39305555555555555</v>
      </c>
      <c r="I17" s="28">
        <v>0.4145833333333333</v>
      </c>
      <c r="J17" s="28"/>
      <c r="K17" s="28"/>
      <c r="L17" s="28"/>
      <c r="M17" s="28"/>
      <c r="N17" s="28"/>
      <c r="O17" s="28"/>
      <c r="P17" s="28">
        <v>0.41875000000000001</v>
      </c>
    </row>
    <row r="18" spans="2:16" ht="14.15" customHeight="1" x14ac:dyDescent="0.45">
      <c r="B18" s="35" t="s">
        <v>43</v>
      </c>
      <c r="C18" s="27">
        <v>25301</v>
      </c>
      <c r="D18" s="27">
        <v>25302</v>
      </c>
      <c r="E18" s="27">
        <v>25309</v>
      </c>
      <c r="F18" s="27">
        <v>25442</v>
      </c>
      <c r="G18" s="27">
        <v>25482</v>
      </c>
      <c r="H18" s="27">
        <v>25590</v>
      </c>
      <c r="I18" s="27">
        <v>25603</v>
      </c>
      <c r="J18" s="27"/>
      <c r="K18" s="27"/>
      <c r="L18" s="27"/>
      <c r="M18" s="27"/>
      <c r="N18" s="27"/>
      <c r="O18" s="27"/>
      <c r="P18" s="27">
        <v>25608</v>
      </c>
    </row>
    <row r="19" spans="2:16" ht="14.15" customHeight="1" thickBot="1" x14ac:dyDescent="0.5">
      <c r="B19" s="13" t="s">
        <v>44</v>
      </c>
      <c r="C19" s="29"/>
      <c r="D19" s="27">
        <v>25308</v>
      </c>
      <c r="E19" s="30">
        <v>25441</v>
      </c>
      <c r="F19" s="30">
        <v>25481</v>
      </c>
      <c r="G19" s="27">
        <v>25589</v>
      </c>
      <c r="H19" s="30">
        <v>25602</v>
      </c>
      <c r="I19" s="30">
        <v>25607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7</v>
      </c>
      <c r="E20" s="33">
        <f t="shared" ref="E20:O20" si="0">IF(ISNUMBER(E18),E19-E18+1,"")</f>
        <v>133</v>
      </c>
      <c r="F20" s="33">
        <f t="shared" si="0"/>
        <v>40</v>
      </c>
      <c r="G20" s="33">
        <f t="shared" si="0"/>
        <v>108</v>
      </c>
      <c r="H20" s="33">
        <f t="shared" si="0"/>
        <v>13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>
        <v>25307</v>
      </c>
      <c r="D24" s="36">
        <v>25308</v>
      </c>
      <c r="E24" s="36" t="s">
        <v>51</v>
      </c>
      <c r="F24" s="128" t="s">
        <v>185</v>
      </c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0.16527777777777777</v>
      </c>
      <c r="D30" s="43">
        <v>0.16944444444444443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0.3972222222222222</v>
      </c>
    </row>
    <row r="31" spans="2:16" ht="14.15" customHeight="1" x14ac:dyDescent="0.45">
      <c r="B31" s="37" t="s">
        <v>168</v>
      </c>
      <c r="C31" s="47">
        <v>0.19652777777777777</v>
      </c>
      <c r="D31" s="7">
        <v>0.16597222222222222</v>
      </c>
      <c r="E31" s="7">
        <v>6.1805555555555558E-2</v>
      </c>
      <c r="F31" s="7"/>
      <c r="G31" s="7"/>
      <c r="H31" s="7"/>
      <c r="I31" s="7"/>
      <c r="J31" s="7"/>
      <c r="K31" s="7">
        <v>2.1527777777777781E-2</v>
      </c>
      <c r="L31" s="7"/>
      <c r="M31" s="7"/>
      <c r="N31" s="7"/>
      <c r="O31" s="48"/>
      <c r="P31" s="46">
        <f>SUM(C31:N31)</f>
        <v>0.4458333333333333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0.19652777777777777</v>
      </c>
      <c r="D34" s="109">
        <f t="shared" ref="D34:N34" si="1">D31-D32-D33</f>
        <v>0.16597222222222222</v>
      </c>
      <c r="E34" s="109">
        <f t="shared" si="1"/>
        <v>6.1805555555555558E-2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2.1527777777777781E-2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0.4458333333333333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187</v>
      </c>
      <c r="D36" s="138"/>
      <c r="E36" s="138" t="s">
        <v>188</v>
      </c>
      <c r="F36" s="138"/>
      <c r="G36" s="138" t="s">
        <v>189</v>
      </c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190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1194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-164.5</v>
      </c>
      <c r="D72" s="60">
        <v>-165.1</v>
      </c>
      <c r="E72" s="100" t="s">
        <v>121</v>
      </c>
      <c r="F72" s="60">
        <v>17.7</v>
      </c>
      <c r="G72" s="60">
        <v>16.600000000000001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-166.7</v>
      </c>
      <c r="D73" s="60">
        <v>-167.2</v>
      </c>
      <c r="E73" s="102" t="s">
        <v>125</v>
      </c>
      <c r="F73" s="61">
        <v>13.2</v>
      </c>
      <c r="G73" s="61">
        <v>10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-197.5</v>
      </c>
      <c r="D74" s="60">
        <v>-197.1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</v>
      </c>
      <c r="D75" s="60">
        <v>-115.2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25.8</v>
      </c>
      <c r="D76" s="60">
        <v>24.9</v>
      </c>
      <c r="E76" s="102" t="s">
        <v>140</v>
      </c>
      <c r="F76" s="62">
        <v>20</v>
      </c>
      <c r="G76" s="62">
        <v>25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22.2</v>
      </c>
      <c r="D77" s="60">
        <v>21.2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20.3</v>
      </c>
      <c r="D78" s="60">
        <v>19.3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18.8</v>
      </c>
      <c r="D79" s="60">
        <v>17.899999999999999</v>
      </c>
      <c r="E79" s="100" t="s">
        <v>155</v>
      </c>
      <c r="F79" s="60">
        <v>11.2</v>
      </c>
      <c r="G79" s="60">
        <v>10.1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6.7600000000000003E-5</v>
      </c>
      <c r="D80" s="64">
        <v>6.9200000000000002E-5</v>
      </c>
      <c r="E80" s="102" t="s">
        <v>160</v>
      </c>
      <c r="F80" s="61">
        <v>23</v>
      </c>
      <c r="G80" s="61">
        <v>15.5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181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2024-09-14T10:07:12Z</dcterms:modified>
</cp:coreProperties>
</file>