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5월\"/>
    </mc:Choice>
  </mc:AlternateContent>
  <xr:revisionPtr revIDLastSave="0" documentId="13_ncr:1_{BB39D30C-A3A0-4804-9E8F-F30D7288AEFE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<sst xmlns="http://schemas.openxmlformats.org/spreadsheetml/2006/main" count="212" uniqueCount="197">
  <si>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</si>
  <si>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</si>
  <si>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</si>
  <si>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</si>
  <si>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</si>
  <si>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</si>
  <si>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</si>
  <si>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</si>
  <si>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</si>
  <si>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</si>
  <si>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</si>
  <si>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</si>
  <si>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</si>
  <si>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</si>
  <si>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</si>
  <si>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</si>
  <si>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</si>
  <si>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</si>
  <si>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</si>
  <si>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</si>
  <si>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</si>
  <si>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</si>
  <si>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</si>
  <si>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</si>
  <si>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</si>
  <si>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</si>
  <si>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</si>
  <si>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</si>
  <si>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</si>
  <si>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</si>
  <si>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</si>
  <si>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</si>
  <si>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</si>
  <si>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</si>
  <si>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</si>
  <si>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</si>
  <si>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</si>
  <si>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</si>
  <si>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</si>
  <si>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</si>
  <si>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</si>
  <si>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</si>
  <si>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</si>
  <si>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</si>
  <si>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</si>
  <si>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</si>
  <si>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</si>
  <si>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</si>
  <si>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</si>
  <si>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</si>
  <si>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</si>
  <si>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</si>
  <si>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</si>
  <si>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</si>
  <si>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</si>
  <si>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</si>
  <si>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</si>
  <si>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</si>
  <si>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</si>
  <si>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</si>
  <si>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</si>
  <si>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</si>
  <si>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</si>
  <si>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</si>
  <si>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</si>
  <si>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</si>
  <si>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</si>
  <si>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</si>
  <si>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</si>
  <si>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</si>
  <si>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</si>
  <si>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</si>
  <si>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</si>
  <si>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</si>
  <si>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</si>
  <si>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</si>
  <si>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</si>
  <si>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</si>
  <si>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</si>
  <si>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</si>
  <si>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</si>
  <si>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</si>
  <si>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</si>
  <si>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</si>
  <si>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</si>
  <si>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</si>
  <si>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</si>
  <si>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</si>
  <si>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</si>
  <si>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</si>
  <si>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</si>
  <si>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</si>
  <si>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</si>
  <si>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</si>
  <si>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</si>
  <si>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</si>
  <si>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</si>
  <si>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</si>
  <si>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</si>
  <si>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</si>
  <si>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</si>
  <si>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</si>
  <si>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</si>
  <si>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</si>
  <si>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</si>
  <si>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</si>
  <si>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</si>
  <si>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</si>
  <si>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</si>
  <si>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</si>
  <si>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</si>
  <si>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</si>
  <si>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</si>
  <si>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</si>
  <si>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</si>
  <si>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</si>
  <si>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</si>
  <si>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</si>
  <si>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</si>
  <si>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</si>
  <si>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</si>
  <si>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</si>
  <si>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</si>
  <si>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</si>
  <si>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</si>
  <si>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</si>
  <si>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</si>
  <si>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</si>
  <si>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</si>
  <si>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</si>
  <si>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</si>
  <si>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</si>
  <si>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</si>
  <si>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</si>
  <si>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</si>
  <si>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</si>
  <si>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</si>
  <si>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</si>
  <si>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</si>
  <si>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</si>
  <si>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</si>
  <si>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</si>
  <si>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</si>
  <si>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</si>
  <si>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</si>
  <si>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</si>
  <si>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</si>
  <si>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</si>
  <si>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</si>
  <si>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</si>
  <si>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</si>
  <si>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</si>
  <si>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</si>
  <si>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</si>
  <si>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</si>
  <si>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</si>
  <si>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</si>
  <si>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</si>
  <si>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</si>
  <si>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</si>
  <si>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</si>
  <si>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</si>
  <si>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</si>
  <si>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</si>
  <si>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</si>
  <si>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</si>
  <si>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</si>
  <si>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</si>
  <si>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</si>
  <si>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</si>
  <si>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</si>
  <si>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</si>
  <si>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</si>
  <si>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</si>
  <si>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</si>
  <si>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</si>
  <si>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허정환</t>
    <phoneticPr fontId="3" type="noConversion"/>
  </si>
  <si>
    <t>OBS</t>
    <phoneticPr fontId="3" type="noConversion"/>
  </si>
  <si>
    <t>ALL</t>
    <phoneticPr fontId="3" type="noConversion"/>
  </si>
  <si>
    <t>TMT</t>
    <phoneticPr fontId="3" type="noConversion"/>
  </si>
  <si>
    <t>KSP</t>
    <phoneticPr fontId="3" type="noConversion"/>
  </si>
  <si>
    <t>BLG</t>
    <phoneticPr fontId="3" type="noConversion"/>
  </si>
  <si>
    <t>ALL</t>
    <phoneticPr fontId="3" type="noConversion"/>
  </si>
  <si>
    <t>1. 셔터 닫힐 때 80도 부근에서 쿵쿵 소음 발생</t>
    <phoneticPr fontId="3" type="noConversion"/>
  </si>
  <si>
    <t>E</t>
    <phoneticPr fontId="3" type="noConversion"/>
  </si>
  <si>
    <t>20s/20k 40s/24k 50s/20k</t>
    <phoneticPr fontId="3" type="noConversion"/>
  </si>
  <si>
    <t>20s/22k 30s/24k 40s/23k</t>
    <phoneticPr fontId="3" type="noConversion"/>
  </si>
  <si>
    <t>E_061175-061178</t>
    <phoneticPr fontId="3" type="noConversion"/>
  </si>
  <si>
    <t>M_061180-061181:K</t>
    <phoneticPr fontId="3" type="noConversion"/>
  </si>
  <si>
    <t>M_061266-061267:N</t>
    <phoneticPr fontId="3" type="noConversion"/>
  </si>
  <si>
    <t>S</t>
    <phoneticPr fontId="3" type="noConversion"/>
  </si>
  <si>
    <t>2. Shutter Control 프로그램 오류 2회 발생</t>
    <phoneticPr fontId="3" type="noConversion"/>
  </si>
  <si>
    <t>E_061337-061338</t>
    <phoneticPr fontId="3" type="noConversion"/>
  </si>
  <si>
    <t>NE</t>
    <phoneticPr fontId="3" type="noConversion"/>
  </si>
  <si>
    <t>C_061337-061460</t>
    <phoneticPr fontId="3" type="noConversion"/>
  </si>
  <si>
    <t>1. E_061175-061178 셔터 프로그램 오류 발생. 셔터가 완전히 내려감. 프로그램 Op.Status 값은 running으로 표기 됨.</t>
    <phoneticPr fontId="3" type="noConversion"/>
  </si>
  <si>
    <t>2. E_061337-061338 셔터 프로그램 오류 발생. 셔터가 완전히 내려감. 프로그램 Op.Status 값은 running으로 표기 됨.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</si>
</sst>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19" zoomScale="146" zoomScaleNormal="146" workbookViewId="0">
      <selection activeCell="K40" sqref="K40:L40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58" t="s">
        <v>0</v>
      </c>
      <c r="C2" s="15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59">
        <v>45442</v>
      </c>
      <c r="D3" s="160"/>
      <c r="E3" s="1"/>
      <c r="F3" s="1"/>
      <c r="G3" s="1"/>
      <c r="H3" s="1"/>
      <c r="I3" s="1"/>
      <c r="J3" s="1"/>
      <c r="K3" s="66" t="s">
        <v>2</v>
      </c>
      <c r="L3" s="161">
        <f>(P31-(P32+P33))/P31*100</f>
        <v>100</v>
      </c>
      <c r="M3" s="161"/>
      <c r="N3" s="66" t="s">
        <v>3</v>
      </c>
      <c r="O3" s="161">
        <f>(P31-P33)/P31*100</f>
        <v>100</v>
      </c>
      <c r="P3" s="161"/>
    </row>
    <row r="4" spans="2:16" ht="14.25" customHeight="1" x14ac:dyDescent="0.45">
      <c r="B4" s="34" t="s">
        <v>4</v>
      </c>
      <c r="C4" s="2" t="s">
        <v>176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58" t="s">
        <v>7</v>
      </c>
      <c r="C7" s="15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0.94166666666666676</v>
      </c>
      <c r="D9" s="8">
        <v>1.3</v>
      </c>
      <c r="E9" s="8">
        <v>15.6</v>
      </c>
      <c r="F9" s="8">
        <v>9</v>
      </c>
      <c r="G9" s="36" t="s">
        <v>184</v>
      </c>
      <c r="H9" s="8">
        <v>0.5</v>
      </c>
      <c r="I9" s="36">
        <v>56.1</v>
      </c>
      <c r="J9" s="9">
        <f>IF(L9, 1, 0) + IF(M9, 2, 0) + IF(N9, 4, 0) + IF(O9, 8, 0) + IF(P9, 16, 0)</f>
        <v>1</v>
      </c>
      <c r="K9" s="10" t="b">
        <v>0</v>
      </c>
      <c r="L9" s="10" t="b">
        <v>1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0.21388888888888891</v>
      </c>
      <c r="D10" s="8">
        <v>1</v>
      </c>
      <c r="E10" s="8">
        <v>14.3</v>
      </c>
      <c r="F10" s="8">
        <v>13</v>
      </c>
      <c r="G10" s="36" t="s">
        <v>190</v>
      </c>
      <c r="H10" s="8">
        <v>0.7</v>
      </c>
      <c r="I10" s="11"/>
      <c r="J10" s="9">
        <f>IF(L10, 1, 0) + IF(M10, 2, 0) + IF(N10, 4, 0) + IF(O10, 8, 0) + IF(P10, 16, 0)</f>
        <v>1</v>
      </c>
      <c r="K10" s="12" t="b">
        <v>0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0.44861111111111113</v>
      </c>
      <c r="D11" s="15">
        <v>1.5</v>
      </c>
      <c r="E11" s="15">
        <v>15.6</v>
      </c>
      <c r="F11" s="15">
        <v>10</v>
      </c>
      <c r="G11" s="36" t="s">
        <v>193</v>
      </c>
      <c r="H11" s="15">
        <v>3.2</v>
      </c>
      <c r="I11" s="16"/>
      <c r="J11" s="9">
        <f>IF(L11, 1, 0) + IF(M11, 2, 0) + IF(N11, 4, 0) + IF(O11, 8, 0) + IF(P11, 16, 0)</f>
        <v>1</v>
      </c>
      <c r="K11" s="12" t="b">
        <v>0</v>
      </c>
      <c r="L11" s="12" t="b">
        <v>1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23.506944444444446</v>
      </c>
      <c r="D12" s="19">
        <f>AVERAGE(D9:D11)</f>
        <v>1.2666666666666666</v>
      </c>
      <c r="E12" s="19">
        <f>AVERAGE(E9:E11)</f>
        <v>15.166666666666666</v>
      </c>
      <c r="F12" s="20">
        <f>AVERAGE(F9:F11)</f>
        <v>10.666666666666666</v>
      </c>
      <c r="G12" s="21"/>
      <c r="H12" s="22">
        <f>AVERAGE(H9:H11)</f>
        <v>1.4666666666666668</v>
      </c>
      <c r="I12" s="23"/>
      <c r="J12" s="24">
        <f>AVERAGE(J9:J11)</f>
        <v>1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58" t="s">
        <v>26</v>
      </c>
      <c r="C14" s="15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177</v>
      </c>
      <c r="D16" s="27" t="s">
        <v>178</v>
      </c>
      <c r="E16" s="27" t="s">
        <v>179</v>
      </c>
      <c r="F16" s="27" t="s">
        <v>180</v>
      </c>
      <c r="G16" s="27" t="s">
        <v>181</v>
      </c>
      <c r="H16" s="27" t="s">
        <v>182</v>
      </c>
      <c r="I16" s="27"/>
      <c r="J16" s="27"/>
      <c r="K16" s="27"/>
      <c r="L16" s="27"/>
      <c r="M16" s="27"/>
      <c r="N16" s="27"/>
      <c r="O16" s="27"/>
      <c r="P16" s="27" t="s">
        <v>177</v>
      </c>
    </row>
    <row r="17" spans="2:16" ht="14.15" customHeight="1" x14ac:dyDescent="0.45">
      <c r="B17" s="35" t="s">
        <v>42</v>
      </c>
      <c r="C17" s="28">
        <v>0.90277777777777779</v>
      </c>
      <c r="D17" s="28">
        <v>0.90416666666666667</v>
      </c>
      <c r="E17" s="28">
        <v>0.94166666666666676</v>
      </c>
      <c r="F17" s="28">
        <v>0.96597222222222223</v>
      </c>
      <c r="G17" s="28">
        <v>5.347222222222222E-2</v>
      </c>
      <c r="H17" s="28">
        <v>0.44861111111111113</v>
      </c>
      <c r="I17" s="28"/>
      <c r="J17" s="28"/>
      <c r="K17" s="28"/>
      <c r="L17" s="28"/>
      <c r="M17" s="28"/>
      <c r="N17" s="28"/>
      <c r="O17" s="28"/>
      <c r="P17" s="28">
        <v>0.45277777777777778</v>
      </c>
    </row>
    <row r="18" spans="2:16" ht="14.15" customHeight="1" x14ac:dyDescent="0.45">
      <c r="B18" s="35" t="s">
        <v>43</v>
      </c>
      <c r="C18" s="27">
        <v>61106</v>
      </c>
      <c r="D18" s="27">
        <v>61107</v>
      </c>
      <c r="E18" s="27">
        <v>61118</v>
      </c>
      <c r="F18" s="27">
        <v>61134</v>
      </c>
      <c r="G18" s="27">
        <v>61190</v>
      </c>
      <c r="H18" s="27">
        <v>61461</v>
      </c>
      <c r="I18" s="27"/>
      <c r="J18" s="27"/>
      <c r="K18" s="27"/>
      <c r="L18" s="27"/>
      <c r="M18" s="27"/>
      <c r="N18" s="27"/>
      <c r="O18" s="27"/>
      <c r="P18" s="27">
        <v>61466</v>
      </c>
    </row>
    <row r="19" spans="2:16" ht="14.15" customHeight="1" thickBot="1" x14ac:dyDescent="0.5">
      <c r="B19" s="13" t="s">
        <v>44</v>
      </c>
      <c r="C19" s="29"/>
      <c r="D19" s="27">
        <v>61117</v>
      </c>
      <c r="E19" s="30">
        <v>61133</v>
      </c>
      <c r="F19" s="114">
        <v>61189</v>
      </c>
      <c r="G19" s="30">
        <v>61460</v>
      </c>
      <c r="H19" s="30">
        <v>61465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45</v>
      </c>
      <c r="C20" s="29"/>
      <c r="D20" s="32">
        <f>IF(ISNUMBER(D18),D19-D18+1,"")</f>
        <v>11</v>
      </c>
      <c r="E20" s="33">
        <f t="shared" ref="E20:O20" si="0">IF(ISNUMBER(E18),E19-E18+1,"")</f>
        <v>16</v>
      </c>
      <c r="F20" s="33">
        <f t="shared" si="0"/>
        <v>56</v>
      </c>
      <c r="G20" s="33">
        <f t="shared" si="0"/>
        <v>271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69" t="s">
        <v>46</v>
      </c>
      <c r="C22" s="35" t="s">
        <v>22</v>
      </c>
      <c r="D22" s="35" t="s">
        <v>24</v>
      </c>
      <c r="E22" s="35" t="s">
        <v>47</v>
      </c>
      <c r="F22" s="170" t="s">
        <v>48</v>
      </c>
      <c r="G22" s="170"/>
      <c r="H22" s="170"/>
      <c r="I22" s="170"/>
      <c r="J22" s="35" t="s">
        <v>22</v>
      </c>
      <c r="K22" s="35" t="s">
        <v>24</v>
      </c>
      <c r="L22" s="35" t="s">
        <v>47</v>
      </c>
      <c r="M22" s="170" t="s">
        <v>48</v>
      </c>
      <c r="N22" s="170"/>
      <c r="O22" s="170"/>
      <c r="P22" s="170"/>
    </row>
    <row r="23" spans="2:16" ht="13.5" customHeight="1" x14ac:dyDescent="0.45">
      <c r="B23" s="169"/>
      <c r="C23" s="36"/>
      <c r="D23" s="36"/>
      <c r="E23" s="36" t="s">
        <v>49</v>
      </c>
      <c r="F23" s="157"/>
      <c r="G23" s="157"/>
      <c r="H23" s="157"/>
      <c r="I23" s="157"/>
      <c r="J23" s="36"/>
      <c r="K23" s="36"/>
      <c r="L23" s="36" t="s">
        <v>50</v>
      </c>
      <c r="M23" s="157"/>
      <c r="N23" s="157"/>
      <c r="O23" s="157"/>
      <c r="P23" s="157"/>
    </row>
    <row r="24" spans="2:16" ht="13.5" customHeight="1" x14ac:dyDescent="0.45">
      <c r="B24" s="169"/>
      <c r="C24" s="36">
        <v>61112</v>
      </c>
      <c r="D24" s="36">
        <v>61114</v>
      </c>
      <c r="E24" s="36" t="s">
        <v>51</v>
      </c>
      <c r="F24" s="157" t="s">
        <v>185</v>
      </c>
      <c r="G24" s="157"/>
      <c r="H24" s="157"/>
      <c r="I24" s="157"/>
      <c r="J24" s="36"/>
      <c r="K24" s="36"/>
      <c r="L24" s="36" t="s">
        <v>52</v>
      </c>
      <c r="M24" s="157"/>
      <c r="N24" s="157"/>
      <c r="O24" s="157"/>
      <c r="P24" s="157"/>
    </row>
    <row r="25" spans="2:16" ht="13.5" customHeight="1" x14ac:dyDescent="0.45">
      <c r="B25" s="169"/>
      <c r="C25" s="36"/>
      <c r="D25" s="36"/>
      <c r="E25" s="36" t="s">
        <v>52</v>
      </c>
      <c r="F25" s="157"/>
      <c r="G25" s="157"/>
      <c r="H25" s="157"/>
      <c r="I25" s="157"/>
      <c r="J25" s="36"/>
      <c r="K25" s="36"/>
      <c r="L25" s="36" t="s">
        <v>51</v>
      </c>
      <c r="M25" s="157"/>
      <c r="N25" s="157"/>
      <c r="O25" s="157"/>
      <c r="P25" s="157"/>
    </row>
    <row r="26" spans="2:16" ht="13.5" customHeight="1" x14ac:dyDescent="0.45">
      <c r="B26" s="169"/>
      <c r="C26" s="36">
        <v>61115</v>
      </c>
      <c r="D26" s="36">
        <v>61117</v>
      </c>
      <c r="E26" s="36" t="s">
        <v>50</v>
      </c>
      <c r="F26" s="157" t="s">
        <v>186</v>
      </c>
      <c r="G26" s="157"/>
      <c r="H26" s="157"/>
      <c r="I26" s="157"/>
      <c r="J26" s="36"/>
      <c r="K26" s="36"/>
      <c r="L26" s="36" t="s">
        <v>49</v>
      </c>
      <c r="M26" s="157"/>
      <c r="N26" s="157"/>
      <c r="O26" s="157"/>
      <c r="P26" s="157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58" t="s">
        <v>53</v>
      </c>
      <c r="C28" s="158"/>
      <c r="D28" s="15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 x14ac:dyDescent="0.45">
      <c r="B30" s="37" t="s">
        <v>167</v>
      </c>
      <c r="C30" s="42">
        <v>0.37361111111111112</v>
      </c>
      <c r="D30" s="43">
        <v>7.9861111111111105E-2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0.45347222222222222</v>
      </c>
    </row>
    <row r="31" spans="2:16" ht="14.15" customHeight="1" x14ac:dyDescent="0.45">
      <c r="B31" s="37" t="s">
        <v>168</v>
      </c>
      <c r="C31" s="47">
        <v>0.39513888888888887</v>
      </c>
      <c r="D31" s="7">
        <v>8.7500000000000008E-2</v>
      </c>
      <c r="E31" s="7"/>
      <c r="F31" s="7"/>
      <c r="G31" s="7"/>
      <c r="H31" s="7"/>
      <c r="I31" s="7"/>
      <c r="J31" s="7"/>
      <c r="K31" s="7">
        <v>2.4305555555555556E-2</v>
      </c>
      <c r="L31" s="7"/>
      <c r="M31" s="7"/>
      <c r="N31" s="7"/>
      <c r="O31" s="48"/>
      <c r="P31" s="46">
        <f>SUM(C31:N31)</f>
        <v>0.50694444444444442</v>
      </c>
    </row>
    <row r="32" spans="2:16" ht="14.15" customHeight="1" x14ac:dyDescent="0.45">
      <c r="B32" s="37" t="s">
        <v>68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 x14ac:dyDescent="0.5">
      <c r="B33" s="108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169</v>
      </c>
      <c r="C34" s="109">
        <f>C31-C32-C33</f>
        <v>0.39513888888888887</v>
      </c>
      <c r="D34" s="109">
        <f t="shared" ref="D34:N34" si="1">D31-D32-D33</f>
        <v>8.7500000000000008E-2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2.4305555555555556E-2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0.50694444444444442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4" t="s">
        <v>70</v>
      </c>
      <c r="C36" s="153" t="s">
        <v>187</v>
      </c>
      <c r="D36" s="153"/>
      <c r="E36" s="153" t="s">
        <v>188</v>
      </c>
      <c r="F36" s="153"/>
      <c r="G36" s="153" t="s">
        <v>189</v>
      </c>
      <c r="H36" s="153"/>
      <c r="I36" s="153" t="s">
        <v>194</v>
      </c>
      <c r="J36" s="153"/>
      <c r="K36" s="153" t="s">
        <v>192</v>
      </c>
      <c r="L36" s="153"/>
      <c r="M36" s="153"/>
      <c r="N36" s="153"/>
      <c r="O36" s="153"/>
      <c r="P36" s="153"/>
    </row>
    <row r="37" spans="2:16" ht="18" customHeight="1" x14ac:dyDescent="0.45">
      <c r="B37" s="155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2:16" ht="18" customHeight="1" x14ac:dyDescent="0.45">
      <c r="B38" s="155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2:16" ht="18" customHeight="1" x14ac:dyDescent="0.45">
      <c r="B39" s="155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2:16" ht="18" customHeight="1" x14ac:dyDescent="0.45">
      <c r="B40" s="155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2:16" ht="18" customHeight="1" x14ac:dyDescent="0.45">
      <c r="B41" s="156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6" t="s">
        <v>71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8"/>
    </row>
    <row r="44" spans="2:16" ht="14.15" customHeight="1" x14ac:dyDescent="0.45">
      <c r="B44" s="149" t="s">
        <v>195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1"/>
    </row>
    <row r="45" spans="2:16" ht="14.15" customHeight="1" x14ac:dyDescent="0.45">
      <c r="B45" s="140" t="s">
        <v>196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</row>
    <row r="46" spans="2:16" ht="14.15" customHeight="1" x14ac:dyDescent="0.45">
      <c r="B46" s="152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2"/>
    </row>
    <row r="47" spans="2:16" ht="14.15" customHeight="1" x14ac:dyDescent="0.4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2"/>
    </row>
    <row r="48" spans="2:16" ht="14.15" customHeight="1" x14ac:dyDescent="0.45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2"/>
    </row>
    <row r="49" spans="2:16" ht="14.15" customHeight="1" x14ac:dyDescent="0.45"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2"/>
    </row>
    <row r="50" spans="2:16" ht="14.15" customHeight="1" x14ac:dyDescent="0.45"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2"/>
    </row>
    <row r="51" spans="2:16" ht="14.15" customHeight="1" x14ac:dyDescent="0.45"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2"/>
    </row>
    <row r="52" spans="2:16" ht="14.15" customHeight="1" thickBot="1" x14ac:dyDescent="0.5">
      <c r="B52" s="143"/>
      <c r="C52" s="144"/>
      <c r="D52" s="141"/>
      <c r="E52" s="141"/>
      <c r="F52" s="141"/>
      <c r="G52" s="144"/>
      <c r="H52" s="144"/>
      <c r="I52" s="144"/>
      <c r="J52" s="144"/>
      <c r="K52" s="144"/>
      <c r="L52" s="144"/>
      <c r="M52" s="144"/>
      <c r="N52" s="144"/>
      <c r="O52" s="144"/>
      <c r="P52" s="145"/>
    </row>
    <row r="53" spans="2:16" ht="14.15" customHeight="1" thickTop="1" thickBot="1" x14ac:dyDescent="0.5">
      <c r="B53" s="171" t="s">
        <v>170</v>
      </c>
      <c r="C53" s="172"/>
      <c r="D53" s="112">
        <v>1.02</v>
      </c>
      <c r="E53" s="112">
        <v>1.1000000000000001</v>
      </c>
      <c r="F53" s="112">
        <v>1.57</v>
      </c>
      <c r="G53" s="172"/>
      <c r="H53" s="172"/>
      <c r="I53" s="172"/>
      <c r="J53" s="172"/>
      <c r="K53" s="172"/>
      <c r="L53" s="172"/>
      <c r="M53" s="172"/>
      <c r="N53" s="172"/>
      <c r="O53" s="172"/>
      <c r="P53" s="173"/>
    </row>
    <row r="54" spans="2:16" ht="14.15" customHeight="1" thickTop="1" thickBot="1" x14ac:dyDescent="0.5">
      <c r="B54" s="174" t="s">
        <v>171</v>
      </c>
      <c r="C54" s="175"/>
      <c r="D54" s="175"/>
      <c r="E54" s="175"/>
      <c r="F54" s="112">
        <v>351</v>
      </c>
      <c r="G54" s="176"/>
      <c r="H54" s="176"/>
      <c r="I54" s="176"/>
      <c r="J54" s="176"/>
      <c r="K54" s="176"/>
      <c r="L54" s="176"/>
      <c r="M54" s="176"/>
      <c r="N54" s="176"/>
      <c r="O54" s="176"/>
      <c r="P54" s="177"/>
    </row>
    <row r="55" spans="2:16" ht="13.5" customHeight="1" thickTop="1" x14ac:dyDescent="0.45"/>
    <row r="56" spans="2:16" ht="17.25" customHeight="1" x14ac:dyDescent="0.45">
      <c r="B56" s="127" t="s">
        <v>72</v>
      </c>
      <c r="C56" s="127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28" t="s">
        <v>73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30"/>
      <c r="N57" s="131" t="s">
        <v>74</v>
      </c>
      <c r="O57" s="129"/>
      <c r="P57" s="132"/>
    </row>
    <row r="58" spans="2:16" ht="17.149999999999999" customHeight="1" x14ac:dyDescent="0.45">
      <c r="B58" s="133" t="s">
        <v>75</v>
      </c>
      <c r="C58" s="134"/>
      <c r="D58" s="135"/>
      <c r="E58" s="133" t="s">
        <v>76</v>
      </c>
      <c r="F58" s="134"/>
      <c r="G58" s="135"/>
      <c r="H58" s="134" t="s">
        <v>77</v>
      </c>
      <c r="I58" s="134"/>
      <c r="J58" s="134"/>
      <c r="K58" s="136" t="s">
        <v>78</v>
      </c>
      <c r="L58" s="134"/>
      <c r="M58" s="137"/>
      <c r="N58" s="138"/>
      <c r="O58" s="134"/>
      <c r="P58" s="139"/>
    </row>
    <row r="59" spans="2:16" ht="20.149999999999999" customHeight="1" x14ac:dyDescent="0.45">
      <c r="B59" s="115" t="s">
        <v>79</v>
      </c>
      <c r="C59" s="116"/>
      <c r="D59" s="58" t="b">
        <v>1</v>
      </c>
      <c r="E59" s="115" t="s">
        <v>80</v>
      </c>
      <c r="F59" s="116"/>
      <c r="G59" s="58" t="b">
        <v>1</v>
      </c>
      <c r="H59" s="123" t="s">
        <v>81</v>
      </c>
      <c r="I59" s="116"/>
      <c r="J59" s="58" t="b">
        <v>1</v>
      </c>
      <c r="K59" s="123" t="s">
        <v>82</v>
      </c>
      <c r="L59" s="116"/>
      <c r="M59" s="58" t="b">
        <v>1</v>
      </c>
      <c r="N59" s="124" t="s">
        <v>83</v>
      </c>
      <c r="O59" s="116"/>
      <c r="P59" s="58" t="b">
        <v>1</v>
      </c>
    </row>
    <row r="60" spans="2:16" ht="20.149999999999999" customHeight="1" x14ac:dyDescent="0.45">
      <c r="B60" s="115" t="s">
        <v>84</v>
      </c>
      <c r="C60" s="116"/>
      <c r="D60" s="58" t="b">
        <v>1</v>
      </c>
      <c r="E60" s="115" t="s">
        <v>85</v>
      </c>
      <c r="F60" s="116"/>
      <c r="G60" s="58" t="b">
        <v>1</v>
      </c>
      <c r="H60" s="123" t="s">
        <v>86</v>
      </c>
      <c r="I60" s="116"/>
      <c r="J60" s="58" t="b">
        <v>1</v>
      </c>
      <c r="K60" s="123" t="s">
        <v>87</v>
      </c>
      <c r="L60" s="116"/>
      <c r="M60" s="58" t="b">
        <v>1</v>
      </c>
      <c r="N60" s="124" t="s">
        <v>88</v>
      </c>
      <c r="O60" s="116"/>
      <c r="P60" s="58" t="b">
        <v>1</v>
      </c>
    </row>
    <row r="61" spans="2:16" ht="20.149999999999999" customHeight="1" x14ac:dyDescent="0.45">
      <c r="B61" s="115" t="s">
        <v>89</v>
      </c>
      <c r="C61" s="116"/>
      <c r="D61" s="58" t="b">
        <v>1</v>
      </c>
      <c r="E61" s="115" t="s">
        <v>90</v>
      </c>
      <c r="F61" s="116"/>
      <c r="G61" s="58" t="b">
        <v>1</v>
      </c>
      <c r="H61" s="123" t="s">
        <v>91</v>
      </c>
      <c r="I61" s="116"/>
      <c r="J61" s="58" t="b">
        <v>1</v>
      </c>
      <c r="K61" s="123" t="s">
        <v>92</v>
      </c>
      <c r="L61" s="116"/>
      <c r="M61" s="58" t="b">
        <v>1</v>
      </c>
      <c r="N61" s="124" t="s">
        <v>93</v>
      </c>
      <c r="O61" s="116"/>
      <c r="P61" s="58" t="b">
        <v>1</v>
      </c>
    </row>
    <row r="62" spans="2:16" ht="20.149999999999999" customHeight="1" x14ac:dyDescent="0.45">
      <c r="B62" s="123" t="s">
        <v>91</v>
      </c>
      <c r="C62" s="116"/>
      <c r="D62" s="58" t="b">
        <v>1</v>
      </c>
      <c r="E62" s="115" t="s">
        <v>94</v>
      </c>
      <c r="F62" s="116"/>
      <c r="G62" s="58" t="b">
        <v>1</v>
      </c>
      <c r="H62" s="123" t="s">
        <v>95</v>
      </c>
      <c r="I62" s="116"/>
      <c r="J62" s="58" t="b">
        <v>0</v>
      </c>
      <c r="K62" s="123" t="s">
        <v>96</v>
      </c>
      <c r="L62" s="116"/>
      <c r="M62" s="58" t="b">
        <v>1</v>
      </c>
      <c r="N62" s="124" t="s">
        <v>86</v>
      </c>
      <c r="O62" s="116"/>
      <c r="P62" s="58" t="b">
        <v>1</v>
      </c>
    </row>
    <row r="63" spans="2:16" ht="20.149999999999999" customHeight="1" x14ac:dyDescent="0.45">
      <c r="B63" s="123" t="s">
        <v>97</v>
      </c>
      <c r="C63" s="116"/>
      <c r="D63" s="58" t="b">
        <v>1</v>
      </c>
      <c r="E63" s="115" t="s">
        <v>98</v>
      </c>
      <c r="F63" s="116"/>
      <c r="G63" s="58" t="b">
        <v>1</v>
      </c>
      <c r="H63" s="68"/>
      <c r="I63" s="69"/>
      <c r="J63" s="70"/>
      <c r="K63" s="123" t="s">
        <v>99</v>
      </c>
      <c r="L63" s="116"/>
      <c r="M63" s="58" t="b">
        <v>1</v>
      </c>
      <c r="N63" s="124" t="s">
        <v>166</v>
      </c>
      <c r="O63" s="116"/>
      <c r="P63" s="58" t="b">
        <v>1</v>
      </c>
    </row>
    <row r="64" spans="2:16" ht="20.149999999999999" customHeight="1" x14ac:dyDescent="0.45">
      <c r="B64" s="123" t="s">
        <v>100</v>
      </c>
      <c r="C64" s="116"/>
      <c r="D64" s="58" t="b">
        <v>0</v>
      </c>
      <c r="E64" s="115" t="s">
        <v>101</v>
      </c>
      <c r="F64" s="116"/>
      <c r="G64" s="58" t="b">
        <v>1</v>
      </c>
      <c r="H64" s="71"/>
      <c r="I64" s="72"/>
      <c r="J64" s="73"/>
      <c r="K64" s="125" t="s">
        <v>102</v>
      </c>
      <c r="L64" s="126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15" t="s">
        <v>165</v>
      </c>
      <c r="F65" s="116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17" t="s">
        <v>108</v>
      </c>
      <c r="C69" s="117"/>
      <c r="D69" s="81"/>
      <c r="E69" s="81"/>
      <c r="F69" s="119" t="s">
        <v>109</v>
      </c>
      <c r="G69" s="121" t="s">
        <v>110</v>
      </c>
      <c r="H69" s="81"/>
      <c r="I69" s="117" t="s">
        <v>111</v>
      </c>
      <c r="J69" s="117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 x14ac:dyDescent="0.25">
      <c r="B70" s="118"/>
      <c r="C70" s="118"/>
      <c r="D70" s="85"/>
      <c r="E70" s="86"/>
      <c r="F70" s="120"/>
      <c r="G70" s="122"/>
      <c r="H70" s="87"/>
      <c r="I70" s="118"/>
      <c r="J70" s="118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172</v>
      </c>
      <c r="L71" s="59">
        <v>0</v>
      </c>
      <c r="M71" s="97" t="s">
        <v>118</v>
      </c>
      <c r="N71" s="59">
        <v>1</v>
      </c>
      <c r="O71" s="99" t="s">
        <v>119</v>
      </c>
      <c r="P71" s="59">
        <v>0</v>
      </c>
      <c r="Q71" s="106"/>
    </row>
    <row r="72" spans="2:17" ht="20.149999999999999" customHeight="1" x14ac:dyDescent="0.45">
      <c r="B72" s="100" t="s">
        <v>120</v>
      </c>
      <c r="C72" s="60">
        <v>-164.1</v>
      </c>
      <c r="D72" s="60">
        <v>-163.69999999999999</v>
      </c>
      <c r="E72" s="100" t="s">
        <v>121</v>
      </c>
      <c r="F72" s="60">
        <v>19.899999999999999</v>
      </c>
      <c r="G72" s="60">
        <v>19.8</v>
      </c>
      <c r="H72" s="101"/>
      <c r="I72" s="97" t="s">
        <v>122</v>
      </c>
      <c r="J72" s="59">
        <v>0</v>
      </c>
      <c r="K72" s="98" t="s">
        <v>173</v>
      </c>
      <c r="L72" s="59">
        <v>0</v>
      </c>
      <c r="M72" s="98" t="s">
        <v>123</v>
      </c>
      <c r="N72" s="59">
        <v>0</v>
      </c>
      <c r="O72" s="98" t="s">
        <v>174</v>
      </c>
      <c r="P72" s="59">
        <v>0</v>
      </c>
      <c r="Q72" s="106"/>
    </row>
    <row r="73" spans="2:17" ht="20.149999999999999" customHeight="1" x14ac:dyDescent="0.45">
      <c r="B73" s="100" t="s">
        <v>124</v>
      </c>
      <c r="C73" s="60">
        <v>-166.4</v>
      </c>
      <c r="D73" s="60">
        <v>-166</v>
      </c>
      <c r="E73" s="102" t="s">
        <v>125</v>
      </c>
      <c r="F73" s="61">
        <v>10</v>
      </c>
      <c r="G73" s="61">
        <v>17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175</v>
      </c>
      <c r="P73" s="59">
        <v>1</v>
      </c>
      <c r="Q73" s="106"/>
    </row>
    <row r="74" spans="2:17" ht="20.149999999999999" customHeight="1" x14ac:dyDescent="0.45">
      <c r="B74" s="100" t="s">
        <v>129</v>
      </c>
      <c r="C74" s="60">
        <v>-194.1</v>
      </c>
      <c r="D74" s="60">
        <v>-192.2</v>
      </c>
      <c r="E74" s="102" t="s">
        <v>130</v>
      </c>
      <c r="F74" s="62">
        <v>20</v>
      </c>
      <c r="G74" s="62">
        <v>15</v>
      </c>
      <c r="H74" s="101"/>
      <c r="I74" s="97" t="s">
        <v>131</v>
      </c>
      <c r="J74" s="59">
        <v>0</v>
      </c>
      <c r="K74" s="98" t="s">
        <v>132</v>
      </c>
      <c r="L74" s="59">
        <v>0</v>
      </c>
      <c r="M74" s="97" t="s">
        <v>133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134</v>
      </c>
      <c r="C75" s="60">
        <v>-113.3</v>
      </c>
      <c r="D75" s="60">
        <v>-112.1</v>
      </c>
      <c r="E75" s="102" t="s">
        <v>135</v>
      </c>
      <c r="F75" s="62">
        <v>30</v>
      </c>
      <c r="G75" s="62">
        <v>30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139</v>
      </c>
      <c r="C76" s="60">
        <v>27</v>
      </c>
      <c r="D76" s="60">
        <v>26.9</v>
      </c>
      <c r="E76" s="102" t="s">
        <v>140</v>
      </c>
      <c r="F76" s="62">
        <v>20</v>
      </c>
      <c r="G76" s="62">
        <v>20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 x14ac:dyDescent="0.45">
      <c r="B77" s="100" t="s">
        <v>144</v>
      </c>
      <c r="C77" s="60">
        <v>23.3</v>
      </c>
      <c r="D77" s="60">
        <v>22.9</v>
      </c>
      <c r="E77" s="102" t="s">
        <v>145</v>
      </c>
      <c r="F77" s="62">
        <v>240</v>
      </c>
      <c r="G77" s="62">
        <v>240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 x14ac:dyDescent="0.45">
      <c r="B78" s="100" t="s">
        <v>149</v>
      </c>
      <c r="C78" s="60">
        <v>21.5</v>
      </c>
      <c r="D78" s="60">
        <v>20.9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0</v>
      </c>
      <c r="O78" s="81"/>
      <c r="P78" s="81"/>
    </row>
    <row r="79" spans="2:17" ht="20.149999999999999" customHeight="1" x14ac:dyDescent="0.45">
      <c r="B79" s="100" t="s">
        <v>154</v>
      </c>
      <c r="C79" s="60">
        <v>20.100000000000001</v>
      </c>
      <c r="D79" s="60">
        <v>19.399999999999999</v>
      </c>
      <c r="E79" s="100" t="s">
        <v>155</v>
      </c>
      <c r="F79" s="60">
        <v>13.1</v>
      </c>
      <c r="G79" s="60">
        <v>14.5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 x14ac:dyDescent="0.45">
      <c r="B80" s="105" t="s">
        <v>159</v>
      </c>
      <c r="C80" s="64">
        <v>5.5600000000000003E-5</v>
      </c>
      <c r="D80" s="64">
        <v>5.8799999999999999E-5</v>
      </c>
      <c r="E80" s="102" t="s">
        <v>160</v>
      </c>
      <c r="F80" s="61">
        <v>18.7</v>
      </c>
      <c r="G80" s="61">
        <v>14.5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62" t="s">
        <v>164</v>
      </c>
      <c r="C84" s="162"/>
    </row>
    <row r="85" spans="2:16" ht="15" customHeight="1" x14ac:dyDescent="0.45">
      <c r="B85" s="163" t="s">
        <v>183</v>
      </c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5"/>
    </row>
    <row r="86" spans="2:16" ht="15" customHeight="1" x14ac:dyDescent="0.45">
      <c r="B86" s="166" t="s">
        <v>191</v>
      </c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8"/>
    </row>
    <row r="87" spans="2:16" ht="15" customHeight="1" x14ac:dyDescent="0.45"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8"/>
    </row>
    <row r="88" spans="2:16" ht="15" customHeight="1" x14ac:dyDescent="0.45">
      <c r="B88" s="166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8"/>
    </row>
    <row r="89" spans="2:16" ht="15" customHeight="1" x14ac:dyDescent="0.45">
      <c r="B89" s="166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8"/>
    </row>
    <row r="90" spans="2:16" ht="15" customHeight="1" x14ac:dyDescent="0.45">
      <c r="B90" s="166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8"/>
    </row>
    <row r="91" spans="2:16" ht="15" customHeight="1" x14ac:dyDescent="0.45">
      <c r="B91" s="166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8"/>
    </row>
    <row r="92" spans="2:16" ht="15" customHeight="1" x14ac:dyDescent="0.45">
      <c r="B92" s="166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8"/>
    </row>
    <row r="93" spans="2:16" ht="15" customHeight="1" x14ac:dyDescent="0.45">
      <c r="B93" s="166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8"/>
    </row>
    <row r="94" spans="2:16" ht="15" customHeight="1" x14ac:dyDescent="0.45">
      <c r="B94" s="166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8"/>
    </row>
    <row r="95" spans="2:16" ht="15" customHeight="1" x14ac:dyDescent="0.45">
      <c r="B95" s="166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8"/>
    </row>
    <row r="96" spans="2:16" ht="15" customHeight="1" x14ac:dyDescent="0.45">
      <c r="B96" s="166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8"/>
    </row>
    <row r="97" spans="2:16" ht="15" customHeight="1" x14ac:dyDescent="0.45">
      <c r="B97" s="166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8"/>
    </row>
    <row r="98" spans="2:16" ht="15" customHeight="1" x14ac:dyDescent="0.45">
      <c r="B98" s="166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8"/>
    </row>
    <row r="99" spans="2:16" ht="15" customHeight="1" x14ac:dyDescent="0.45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80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2024-05-30T11:01:57Z</dcterms:modified>
</cp:coreProperties>
</file>