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FEEA244A-BA7B-40CF-829F-4F6749E1F019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<sst xmlns="http://schemas.openxmlformats.org/spreadsheetml/2006/main" count="220" uniqueCount="197">
  <si>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</si>
  <si>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</si>
  <si>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</si>
  <si>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</si>
  <si>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</si>
  <si>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</si>
  <si>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</si>
  <si>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</si>
  <si>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</si>
  <si>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</si>
  <si>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</si>
  <si>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</si>
  <si>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</si>
  <si>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</si>
  <si>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</si>
  <si>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</si>
  <si>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</si>
  <si>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</si>
  <si>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</si>
  <si>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</si>
  <si>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</si>
  <si>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</si>
  <si>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</si>
  <si>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</si>
  <si>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</si>
  <si>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</si>
  <si>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</si>
  <si>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</si>
  <si>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</si>
  <si>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</si>
  <si>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</si>
  <si>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</si>
  <si>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</si>
  <si>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</si>
  <si>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</si>
  <si>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</si>
  <si>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</si>
  <si>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</si>
  <si>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</si>
  <si>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</si>
  <si>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</si>
  <si>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</si>
  <si>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</si>
  <si>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</si>
  <si>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</si>
  <si>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</si>
  <si>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</si>
  <si>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</si>
  <si>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</si>
  <si>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</si>
  <si>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</si>
  <si>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</si>
  <si>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</si>
  <si>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</si>
  <si>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</si>
  <si>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</si>
  <si>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</si>
  <si>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</si>
  <si>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</si>
  <si>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</si>
  <si>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</si>
  <si>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</si>
  <si>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</si>
  <si>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</si>
  <si>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</si>
  <si>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</si>
  <si>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</si>
  <si>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</si>
  <si>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</si>
  <si>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</si>
  <si>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</si>
  <si>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</si>
  <si>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</si>
  <si>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</si>
  <si>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</si>
  <si>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</si>
  <si>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</si>
  <si>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</si>
  <si>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</si>
  <si>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</si>
  <si>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</si>
  <si>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</si>
  <si>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</si>
  <si>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</si>
  <si>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</si>
  <si>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</si>
  <si>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</si>
  <si>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</si>
  <si>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</si>
  <si>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</si>
  <si>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</si>
  <si>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</si>
  <si>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</si>
  <si>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</si>
  <si>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</si>
  <si>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</si>
  <si>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</si>
  <si>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</si>
  <si>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</si>
  <si>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</si>
  <si>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</si>
  <si>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</si>
  <si>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</si>
  <si>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</si>
  <si>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</si>
  <si>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</si>
  <si>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</si>
  <si>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</si>
  <si>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</si>
  <si>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</si>
  <si>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</si>
  <si>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</si>
  <si>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</si>
  <si>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</si>
  <si>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</si>
  <si>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</si>
  <si>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</si>
  <si>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</si>
  <si>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</si>
  <si>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</si>
  <si>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</si>
  <si>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</si>
  <si>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</si>
  <si>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</si>
  <si>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</si>
  <si>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</si>
  <si>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</si>
  <si>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</si>
  <si>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</si>
  <si>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</si>
  <si>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</si>
  <si>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</si>
  <si>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</si>
  <si>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</si>
  <si>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</si>
  <si>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</si>
  <si>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</si>
  <si>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</si>
  <si>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</si>
  <si>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</si>
  <si>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</si>
  <si>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</si>
  <si>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</si>
  <si>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</si>
  <si>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</si>
  <si>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</si>
  <si>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</si>
  <si>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</si>
  <si>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</si>
  <si>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</si>
  <si>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</si>
  <si>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</si>
  <si>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</si>
  <si>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</si>
  <si>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</si>
  <si>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</si>
  <si>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</si>
  <si>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</si>
  <si>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</si>
  <si>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</si>
  <si>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</si>
  <si>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</si>
  <si>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</si>
  <si>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</si>
  <si>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</si>
  <si>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</si>
  <si>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</si>
  <si>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</si>
  <si>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</si>
  <si>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</si>
  <si>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</si>
  <si>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</si>
  <si>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</si>
  <si>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</si>
  <si>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</si>
  <si>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</si>
  <si>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</si>
  <si>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</si>
  <si>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</si>
  <si>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/  /  /  /</t>
    <phoneticPr fontId="3" type="noConversion"/>
  </si>
  <si>
    <t>김정현</t>
    <phoneticPr fontId="3" type="noConversion"/>
  </si>
  <si>
    <t>-</t>
    <phoneticPr fontId="3" type="noConversion"/>
  </si>
  <si>
    <t>-</t>
    <phoneticPr fontId="3" type="noConversion"/>
  </si>
  <si>
    <t>TMT</t>
    <phoneticPr fontId="3" type="noConversion"/>
  </si>
  <si>
    <t>DEEPS</t>
    <phoneticPr fontId="3" type="noConversion"/>
  </si>
  <si>
    <t>BLG</t>
    <phoneticPr fontId="3" type="noConversion"/>
  </si>
  <si>
    <t>ALL</t>
    <phoneticPr fontId="3" type="noConversion"/>
  </si>
  <si>
    <t>SE</t>
    <phoneticPr fontId="3" type="noConversion"/>
  </si>
  <si>
    <t xml:space="preserve">2. [UT 03:12-03:35] 돔 셔터 프로그램/TCC 초기화 중 관측 중단 </t>
    <phoneticPr fontId="3" type="noConversion"/>
  </si>
  <si>
    <t>D_050449-050450</t>
    <phoneticPr fontId="3" type="noConversion"/>
  </si>
  <si>
    <t>D_050445-050446</t>
    <phoneticPr fontId="3" type="noConversion"/>
  </si>
  <si>
    <t>N</t>
    <phoneticPr fontId="3" type="noConversion"/>
  </si>
  <si>
    <t>3. [UT 03:55-04:20] 실제 돔 셔터 위치가 돔 셔터 프로그램의 Elevation 위치와 맞지 않아 초기화 후 돔을 닫았다가 열어서 맞춤</t>
    <phoneticPr fontId="3" type="noConversion"/>
  </si>
  <si>
    <t>M_050484-050485:T</t>
    <phoneticPr fontId="3" type="noConversion"/>
  </si>
  <si>
    <t>D_050589</t>
    <phoneticPr fontId="3" type="noConversion"/>
  </si>
  <si>
    <t>D_050614</t>
    <phoneticPr fontId="3" type="noConversion"/>
  </si>
  <si>
    <t>1. Dell shutter control 프로그램 실행. 셔터 프로그램 다운 7회 발생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</si>
</sst>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9" zoomScale="146" zoomScaleNormal="146" workbookViewId="0">
      <selection activeCell="B92" sqref="B92:P92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45398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92.781954887218049</v>
      </c>
      <c r="M3" s="123"/>
      <c r="N3" s="66" t="s">
        <v>3</v>
      </c>
      <c r="O3" s="123">
        <f>(P31-P33)/P31*100</f>
        <v>92.781954887218049</v>
      </c>
      <c r="P3" s="123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0.97013888888888899</v>
      </c>
      <c r="D9" s="8">
        <v>2.6</v>
      </c>
      <c r="E9" s="8">
        <v>3.9</v>
      </c>
      <c r="F9" s="8">
        <v>80</v>
      </c>
      <c r="G9" s="36" t="s">
        <v>187</v>
      </c>
      <c r="H9" s="8">
        <v>4.5</v>
      </c>
      <c r="I9" s="36">
        <v>48.2</v>
      </c>
      <c r="J9" s="9">
        <f>IF(L9, 1, 0) + IF(M9, 2, 0) + IF(N9, 4, 0) + IF(O9, 8, 0) + IF(P9, 16, 0)</f>
        <v>4</v>
      </c>
      <c r="K9" s="10" t="b">
        <v>1</v>
      </c>
      <c r="L9" s="10" t="b">
        <v>0</v>
      </c>
      <c r="M9" s="10" t="b">
        <v>0</v>
      </c>
      <c r="N9" s="10" t="b">
        <v>1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0.18124999999999999</v>
      </c>
      <c r="D10" s="8">
        <v>1.8</v>
      </c>
      <c r="E10" s="8">
        <v>6.2</v>
      </c>
      <c r="F10" s="8">
        <v>48</v>
      </c>
      <c r="G10" s="36" t="s">
        <v>191</v>
      </c>
      <c r="H10" s="8">
        <v>0.8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0.43194444444444446</v>
      </c>
      <c r="D11" s="15">
        <v>1</v>
      </c>
      <c r="E11" s="15">
        <v>9.1999999999999993</v>
      </c>
      <c r="F11" s="15">
        <v>21</v>
      </c>
      <c r="G11" s="36" t="s">
        <v>191</v>
      </c>
      <c r="H11" s="15">
        <v>3.3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23.461805555555554</v>
      </c>
      <c r="D12" s="19">
        <f>AVERAGE(D9:D11)</f>
        <v>1.8</v>
      </c>
      <c r="E12" s="19">
        <f>AVERAGE(E9:E11)</f>
        <v>6.4333333333333327</v>
      </c>
      <c r="F12" s="20">
        <f>AVERAGE(F9:F11)</f>
        <v>49.666666666666664</v>
      </c>
      <c r="G12" s="21"/>
      <c r="H12" s="22">
        <f>AVERAGE(H9:H11)</f>
        <v>2.8666666666666667</v>
      </c>
      <c r="I12" s="23"/>
      <c r="J12" s="24">
        <f>AVERAGE(J9:J11)</f>
        <v>1.3333333333333333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183</v>
      </c>
      <c r="F16" s="27" t="s">
        <v>184</v>
      </c>
      <c r="G16" s="27" t="s">
        <v>185</v>
      </c>
      <c r="H16" s="27" t="s">
        <v>186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0.93194444444444446</v>
      </c>
      <c r="D17" s="28">
        <v>0.93472222222222223</v>
      </c>
      <c r="E17" s="28">
        <v>0.97013888888888899</v>
      </c>
      <c r="F17" s="28">
        <v>0.99236111111111114</v>
      </c>
      <c r="G17" s="28">
        <v>0.18055555555555555</v>
      </c>
      <c r="H17" s="28">
        <v>0.43194444444444446</v>
      </c>
      <c r="I17" s="28"/>
      <c r="J17" s="28"/>
      <c r="K17" s="28"/>
      <c r="L17" s="28"/>
      <c r="M17" s="28"/>
      <c r="N17" s="28"/>
      <c r="O17" s="28"/>
      <c r="P17" s="28">
        <v>0.43541666666666662</v>
      </c>
    </row>
    <row r="18" spans="2:16" ht="14.15" customHeight="1" x14ac:dyDescent="0.45">
      <c r="B18" s="35" t="s">
        <v>45</v>
      </c>
      <c r="C18" s="27">
        <v>50395</v>
      </c>
      <c r="D18" s="27">
        <v>50396</v>
      </c>
      <c r="E18" s="27">
        <v>50401</v>
      </c>
      <c r="F18" s="27">
        <v>50415</v>
      </c>
      <c r="G18" s="27">
        <v>50456</v>
      </c>
      <c r="H18" s="27">
        <v>50615</v>
      </c>
      <c r="I18" s="27"/>
      <c r="J18" s="27"/>
      <c r="K18" s="27"/>
      <c r="L18" s="27"/>
      <c r="M18" s="27"/>
      <c r="N18" s="27"/>
      <c r="O18" s="27"/>
      <c r="P18" s="27">
        <v>50620</v>
      </c>
    </row>
    <row r="19" spans="2:16" ht="14.15" customHeight="1" thickBot="1" x14ac:dyDescent="0.5">
      <c r="B19" s="13" t="s">
        <v>46</v>
      </c>
      <c r="C19" s="29"/>
      <c r="D19" s="27">
        <v>50400</v>
      </c>
      <c r="E19" s="30">
        <v>50414</v>
      </c>
      <c r="F19" s="30">
        <v>50455</v>
      </c>
      <c r="G19" s="30">
        <v>50614</v>
      </c>
      <c r="H19" s="30">
        <v>50619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41</v>
      </c>
      <c r="G20" s="33">
        <f t="shared" si="0"/>
        <v>159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/>
      <c r="D23" s="36"/>
      <c r="E23" s="36" t="s">
        <v>51</v>
      </c>
      <c r="F23" s="128" t="s">
        <v>179</v>
      </c>
      <c r="G23" s="128"/>
      <c r="H23" s="128"/>
      <c r="I23" s="128"/>
      <c r="J23" s="36"/>
      <c r="K23" s="36"/>
      <c r="L23" s="36" t="s">
        <v>52</v>
      </c>
      <c r="M23" s="128" t="s">
        <v>179</v>
      </c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 t="s">
        <v>179</v>
      </c>
      <c r="G24" s="128"/>
      <c r="H24" s="128"/>
      <c r="I24" s="128"/>
      <c r="J24" s="36"/>
      <c r="K24" s="36"/>
      <c r="L24" s="36" t="s">
        <v>54</v>
      </c>
      <c r="M24" s="128" t="s">
        <v>179</v>
      </c>
      <c r="N24" s="128"/>
      <c r="O24" s="128"/>
      <c r="P24" s="128"/>
    </row>
    <row r="25" spans="2:16" ht="13.5" customHeight="1" x14ac:dyDescent="0.45">
      <c r="B25" s="129"/>
      <c r="C25" s="36"/>
      <c r="D25" s="36"/>
      <c r="E25" s="36" t="s">
        <v>54</v>
      </c>
      <c r="F25" s="128" t="s">
        <v>179</v>
      </c>
      <c r="G25" s="128"/>
      <c r="H25" s="128"/>
      <c r="I25" s="128"/>
      <c r="J25" s="36"/>
      <c r="K25" s="36"/>
      <c r="L25" s="36" t="s">
        <v>53</v>
      </c>
      <c r="M25" s="128" t="s">
        <v>179</v>
      </c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 t="s">
        <v>179</v>
      </c>
      <c r="G26" s="128"/>
      <c r="H26" s="128"/>
      <c r="I26" s="128"/>
      <c r="J26" s="36"/>
      <c r="K26" s="36"/>
      <c r="L26" s="36" t="s">
        <v>51</v>
      </c>
      <c r="M26" s="128" t="s">
        <v>179</v>
      </c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0.24652777777777779</v>
      </c>
      <c r="D30" s="43"/>
      <c r="E30" s="43"/>
      <c r="F30" s="43"/>
      <c r="G30" s="43">
        <v>0.17222222222222225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0.41875000000000007</v>
      </c>
    </row>
    <row r="31" spans="2:16" ht="14.15" customHeight="1" x14ac:dyDescent="0.45">
      <c r="B31" s="37" t="s">
        <v>171</v>
      </c>
      <c r="C31" s="47">
        <v>0.25138888888888888</v>
      </c>
      <c r="D31" s="7"/>
      <c r="E31" s="7"/>
      <c r="F31" s="7"/>
      <c r="G31" s="7">
        <v>0.18819444444444444</v>
      </c>
      <c r="H31" s="7"/>
      <c r="I31" s="7"/>
      <c r="J31" s="7"/>
      <c r="K31" s="7">
        <v>2.2222222222222223E-2</v>
      </c>
      <c r="L31" s="7"/>
      <c r="M31" s="7"/>
      <c r="N31" s="7"/>
      <c r="O31" s="48"/>
      <c r="P31" s="46">
        <f>SUM(C31:N31)</f>
        <v>0.46180555555555552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>
        <v>3.3333333333333333E-2</v>
      </c>
      <c r="H33" s="53"/>
      <c r="I33" s="53"/>
      <c r="J33" s="53"/>
      <c r="K33" s="53"/>
      <c r="L33" s="53"/>
      <c r="M33" s="53"/>
      <c r="N33" s="53"/>
      <c r="O33" s="54"/>
      <c r="P33" s="55">
        <f>SUM(C33:N33)</f>
        <v>3.3333333333333333E-2</v>
      </c>
    </row>
    <row r="34" spans="2:16" ht="14.15" customHeight="1" x14ac:dyDescent="0.45">
      <c r="B34" s="107" t="s">
        <v>172</v>
      </c>
      <c r="C34" s="109">
        <f>C31-C32-C33</f>
        <v>0.25138888888888888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0.15486111111111112</v>
      </c>
      <c r="H34" s="109">
        <f t="shared" si="1"/>
        <v>0</v>
      </c>
      <c r="I34" s="109">
        <f t="shared" si="1"/>
        <v>0</v>
      </c>
      <c r="J34" s="109">
        <f t="shared" si="1"/>
        <v>0</v>
      </c>
      <c r="K34" s="109">
        <f t="shared" si="1"/>
        <v>2.2222222222222223E-2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0.4284722222222222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9" t="s">
        <v>72</v>
      </c>
      <c r="C36" s="138" t="s">
        <v>190</v>
      </c>
      <c r="D36" s="138"/>
      <c r="E36" s="138" t="s">
        <v>189</v>
      </c>
      <c r="F36" s="138"/>
      <c r="G36" s="138" t="s">
        <v>193</v>
      </c>
      <c r="H36" s="138"/>
      <c r="I36" s="138" t="s">
        <v>194</v>
      </c>
      <c r="J36" s="138"/>
      <c r="K36" s="138" t="s">
        <v>195</v>
      </c>
      <c r="L36" s="138"/>
      <c r="M36" s="138"/>
      <c r="N36" s="138"/>
      <c r="O36" s="138"/>
      <c r="P36" s="138"/>
    </row>
    <row r="37" spans="2:16" ht="18" customHeight="1" x14ac:dyDescent="0.45">
      <c r="B37" s="150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5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5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50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1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8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5"/>
      <c r="C52" s="166"/>
      <c r="D52" s="146"/>
      <c r="E52" s="146"/>
      <c r="F52" s="14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5" customHeight="1" thickTop="1" thickBot="1" x14ac:dyDescent="0.5">
      <c r="B53" s="131" t="s">
        <v>173</v>
      </c>
      <c r="C53" s="132"/>
      <c r="D53" s="112" t="s">
        <v>182</v>
      </c>
      <c r="E53" s="112" t="s">
        <v>182</v>
      </c>
      <c r="F53" s="112" t="s">
        <v>181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174</v>
      </c>
      <c r="C54" s="135"/>
      <c r="D54" s="135"/>
      <c r="E54" s="135"/>
      <c r="F54" s="112">
        <v>700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49999999999999" customHeight="1" x14ac:dyDescent="0.4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49999999999999" customHeight="1" x14ac:dyDescent="0.4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1</v>
      </c>
    </row>
    <row r="60" spans="2:16" ht="20.149999999999999" customHeight="1" x14ac:dyDescent="0.4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49999999999999" customHeight="1" x14ac:dyDescent="0.4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1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1</v>
      </c>
      <c r="N61" s="171" t="s">
        <v>95</v>
      </c>
      <c r="O61" s="169"/>
      <c r="P61" s="58" t="b">
        <v>1</v>
      </c>
    </row>
    <row r="62" spans="2:16" ht="20.149999999999999" customHeight="1" x14ac:dyDescent="0.4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0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49999999999999" customHeight="1" x14ac:dyDescent="0.4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168</v>
      </c>
      <c r="O63" s="169"/>
      <c r="P63" s="58" t="b">
        <v>1</v>
      </c>
    </row>
    <row r="64" spans="2:16" ht="20.149999999999999" customHeight="1" x14ac:dyDescent="0.4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-164</v>
      </c>
      <c r="D72" s="60">
        <v>-165.3</v>
      </c>
      <c r="E72" s="100" t="s">
        <v>123</v>
      </c>
      <c r="F72" s="60">
        <v>22.2</v>
      </c>
      <c r="G72" s="60">
        <v>24.2</v>
      </c>
      <c r="H72" s="101"/>
      <c r="I72" s="97" t="s">
        <v>124</v>
      </c>
      <c r="J72" s="59">
        <v>0</v>
      </c>
      <c r="K72" s="98" t="s">
        <v>176</v>
      </c>
      <c r="L72" s="59">
        <v>2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-166.9</v>
      </c>
      <c r="D73" s="60">
        <v>-168.5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-194.8</v>
      </c>
      <c r="D74" s="60">
        <v>-190.7</v>
      </c>
      <c r="E74" s="102" t="s">
        <v>132</v>
      </c>
      <c r="F74" s="62">
        <v>10</v>
      </c>
      <c r="G74" s="62">
        <v>10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-111.7</v>
      </c>
      <c r="D75" s="60">
        <v>-116.5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25.4</v>
      </c>
      <c r="D76" s="60">
        <v>24.9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21.3</v>
      </c>
      <c r="D77" s="60">
        <v>21.4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19.399999999999999</v>
      </c>
      <c r="D78" s="60">
        <v>19.600000000000001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17.8</v>
      </c>
      <c r="D79" s="60">
        <v>18.2</v>
      </c>
      <c r="E79" s="100" t="s">
        <v>157</v>
      </c>
      <c r="F79" s="60">
        <v>13.1</v>
      </c>
      <c r="G79" s="60">
        <v>8.9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5.2500000000000002E-5</v>
      </c>
      <c r="D80" s="64">
        <v>5.3900000000000002E-5</v>
      </c>
      <c r="E80" s="102" t="s">
        <v>162</v>
      </c>
      <c r="F80" s="61">
        <v>50</v>
      </c>
      <c r="G80" s="61">
        <v>26.3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166</v>
      </c>
      <c r="C84" s="124"/>
    </row>
    <row r="85" spans="2:16" ht="15" customHeight="1" x14ac:dyDescent="0.45">
      <c r="B85" s="125" t="s">
        <v>196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 t="s">
        <v>188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 t="s">
        <v>192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2024-04-16T10:34:26Z</dcterms:modified>
</cp:coreProperties>
</file>