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<sst xmlns="http://schemas.openxmlformats.org/spreadsheetml/2006/main" count="223" uniqueCount="209">
  <si>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</si>
  <si>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</si>
  <si>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</si>
  <si>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</si>
  <si>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</si>
  <si>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</si>
  <si>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</si>
  <si>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</si>
  <si>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</si>
  <si>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</si>
  <si>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</si>
  <si>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</si>
  <si>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</si>
  <si>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</si>
  <si>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</si>
  <si>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</si>
  <si>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</si>
  <si>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</si>
  <si>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</si>
  <si>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</si>
  <si>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</si>
  <si>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</si>
  <si>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</si>
  <si>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</si>
  <si>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</si>
  <si>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</si>
  <si>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</si>
  <si>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</si>
  <si>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</si>
  <si>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</si>
  <si>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</si>
  <si>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</si>
  <si>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</si>
  <si>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</si>
  <si>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</si>
  <si>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</si>
  <si>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</si>
  <si>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</si>
  <si>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</si>
  <si>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</si>
  <si>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</si>
  <si>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</si>
  <si>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</si>
  <si>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</si>
  <si>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</si>
  <si>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</si>
  <si>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</si>
  <si>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</si>
  <si>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</si>
  <si>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</si>
  <si>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</si>
  <si>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</si>
  <si>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</si>
  <si>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</si>
  <si>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</si>
  <si>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</si>
  <si>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</si>
  <si>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</si>
  <si>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</si>
  <si>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</si>
  <si>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</si>
  <si>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</si>
  <si>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</si>
  <si>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</si>
  <si>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</si>
  <si>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</si>
  <si>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</si>
  <si>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</si>
  <si>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</si>
  <si>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</si>
  <si>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</si>
  <si>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</si>
  <si>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</si>
  <si>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</si>
  <si>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</si>
  <si>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</si>
  <si>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</si>
  <si>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</si>
  <si>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</si>
  <si>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</si>
  <si>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</si>
  <si>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</si>
  <si>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</si>
  <si>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</si>
  <si>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</si>
  <si>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</si>
  <si>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</si>
  <si>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</si>
  <si>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</si>
  <si>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</si>
  <si>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</si>
  <si>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</si>
  <si>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</si>
  <si>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</si>
  <si>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</si>
  <si>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</si>
  <si>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</si>
  <si>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</si>
  <si>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</si>
  <si>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</si>
  <si>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</si>
  <si>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</si>
  <si>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</si>
  <si>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</si>
  <si>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</si>
  <si>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</si>
  <si>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</si>
  <si>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</si>
  <si>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</si>
  <si>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</si>
  <si>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</si>
  <si>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</si>
  <si>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</si>
  <si>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</si>
  <si>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</si>
  <si>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</si>
  <si>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</si>
  <si>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</si>
  <si>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</si>
  <si>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</si>
  <si>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</si>
  <si>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</si>
  <si>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</si>
  <si>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</si>
  <si>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</si>
  <si>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</si>
  <si>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</si>
  <si>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</si>
  <si>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</si>
  <si>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</si>
  <si>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</si>
  <si>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</si>
  <si>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</si>
  <si>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</si>
  <si>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</si>
  <si>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</si>
  <si>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</si>
  <si>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</si>
  <si>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</si>
  <si>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</si>
  <si>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</si>
  <si>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</si>
  <si>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</si>
  <si>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</si>
  <si>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</si>
  <si>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</si>
  <si>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</si>
  <si>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</si>
  <si>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</si>
  <si>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</si>
  <si>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</si>
  <si>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</si>
  <si>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</si>
  <si>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</si>
  <si>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</si>
  <si>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</si>
  <si>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</si>
  <si>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</si>
  <si>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</si>
  <si>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</si>
  <si>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</si>
  <si>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</si>
  <si>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</si>
  <si>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</si>
  <si>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</si>
  <si>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</si>
  <si>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</si>
  <si>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</si>
  <si>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</si>
  <si>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</si>
  <si>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</si>
  <si>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</si>
  <si>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</si>
  <si>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V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</si>
  <si>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</si>
  <si>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</si>
  <si>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</si>
  <si>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</si>
  <si>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</si>
  <si>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</si>
  <si>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</si>
  <si>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</si>
  <si>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</si>
  <si>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 xml:space="preserve">BLG normal mode(mklist.f) 관측한 LAST NO. </t>
  </si>
  <si>
    <t>KAMP</t>
  </si>
  <si>
    <t>TMT</t>
  </si>
  <si>
    <t>TNE</t>
  </si>
  <si>
    <t>TMT</t>
  </si>
  <si>
    <t>KAMP</t>
  </si>
  <si>
    <t>B</t>
  </si>
  <si>
    <t>V</t>
  </si>
  <si>
    <t>R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</si>
  <si>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</si>
  <si>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</si>
  <si>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</si>
  <si>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</si>
  <si>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</si>
  <si>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허정환</t>
  </si>
  <si>
    <t>KSP</t>
  </si>
  <si>
    <t>MMA-KS4</t>
  </si>
  <si>
    <t>KS4</t>
  </si>
  <si>
    <t>S</t>
  </si>
  <si>
    <t>E</t>
  </si>
  <si>
    <t>SW</t>
  </si>
  <si>
    <t>FSA 셔터 오류 3회 발생. 영상 이상은 없음</t>
  </si>
  <si>
    <t>M_032168-032169:N</t>
  </si>
  <si>
    <t>BLG</t>
  </si>
  <si>
    <t>Site Seeing 0.91 / 1.16 / 0.98</t>
  </si>
  <si>
    <t>L_032270-032281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</si>
</sst>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34" borderId="27" xfId="0" applyFont="1" applyFill="1" applyBorder="1" applyAlignment="1">
      <alignment horizontal="center" vertical="center"/>
    </xf>
    <xf numFmtId="0" fontId="85" fillId="34" borderId="28" xfId="0" applyFont="1" applyFill="1" applyBorder="1" applyAlignment="1">
      <alignment horizontal="center" vertical="center"/>
    </xf>
    <xf numFmtId="0" fontId="85" fillId="34" borderId="29" xfId="0" applyFont="1" applyFill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vertical="center"/>
    </xf>
    <xf numFmtId="0" fontId="95" fillId="0" borderId="33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3" xfId="0" applyFont="1" applyFill="1" applyBorder="1" applyAlignment="1">
      <alignment/>
    </xf>
    <xf numFmtId="0" fontId="88" fillId="0" borderId="34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/>
    </xf>
    <xf numFmtId="0" fontId="94" fillId="0" borderId="35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38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9" xfId="0" applyNumberFormat="1" applyFont="1" applyFill="1" applyBorder="1" applyAlignment="1">
      <alignment horizontal="center" vertical="center"/>
    </xf>
    <xf numFmtId="49" fontId="85" fillId="0" borderId="40" xfId="0" applyNumberFormat="1" applyFont="1" applyFill="1" applyBorder="1" applyAlignment="1">
      <alignment horizontal="center" vertical="center"/>
    </xf>
    <xf numFmtId="49" fontId="85" fillId="0" borderId="41" xfId="0" applyNumberFormat="1" applyFont="1" applyFill="1" applyBorder="1" applyAlignment="1">
      <alignment horizontal="center" vertical="center"/>
    </xf>
    <xf numFmtId="183" fontId="85" fillId="34" borderId="42" xfId="0" applyNumberFormat="1" applyFont="1" applyFill="1" applyBorder="1" applyAlignment="1">
      <alignment horizontal="center" vertical="center"/>
    </xf>
    <xf numFmtId="183" fontId="85" fillId="34" borderId="43" xfId="0" applyNumberFormat="1" applyFont="1" applyFill="1" applyBorder="1" applyAlignment="1">
      <alignment horizontal="center" vertical="center"/>
    </xf>
    <xf numFmtId="0" fontId="85" fillId="36" borderId="44" xfId="0" applyFont="1" applyFill="1" applyBorder="1" applyAlignment="1">
      <alignment horizontal="center" vertical="center"/>
    </xf>
    <xf numFmtId="183" fontId="85" fillId="36" borderId="45" xfId="0" applyNumberFormat="1" applyFont="1" applyFill="1" applyBorder="1" applyAlignment="1">
      <alignment horizontal="center" vertical="center"/>
    </xf>
    <xf numFmtId="183" fontId="85" fillId="36" borderId="46" xfId="0" applyNumberFormat="1" applyFont="1" applyFill="1" applyBorder="1" applyAlignment="1">
      <alignment horizontal="center" vertical="center"/>
    </xf>
    <xf numFmtId="183" fontId="85" fillId="0" borderId="47" xfId="0" applyNumberFormat="1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 vertical="center"/>
    </xf>
    <xf numFmtId="183" fontId="85" fillId="34" borderId="49" xfId="0" applyNumberFormat="1" applyFont="1" applyFill="1" applyBorder="1" applyAlignment="1">
      <alignment horizontal="center" vertical="center"/>
    </xf>
    <xf numFmtId="183" fontId="85" fillId="38" borderId="50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51" xfId="0" applyNumberFormat="1" applyFont="1" applyFill="1" applyBorder="1" applyAlignment="1">
      <alignment horizontal="center" vertical="center"/>
    </xf>
    <xf numFmtId="183" fontId="85" fillId="38" borderId="52" xfId="0" applyNumberFormat="1" applyFont="1" applyFill="1" applyBorder="1" applyAlignment="1">
      <alignment horizontal="center" vertical="center"/>
    </xf>
    <xf numFmtId="183" fontId="85" fillId="39" borderId="53" xfId="0" applyNumberFormat="1" applyFont="1" applyFill="1" applyBorder="1" applyAlignment="1">
      <alignment horizontal="center" vertical="center"/>
    </xf>
    <xf numFmtId="183" fontId="85" fillId="39" borderId="54" xfId="0" applyNumberFormat="1" applyFont="1" applyFill="1" applyBorder="1" applyAlignment="1">
      <alignment horizontal="center" vertical="center"/>
    </xf>
    <xf numFmtId="183" fontId="85" fillId="39" borderId="55" xfId="0" applyNumberFormat="1" applyFont="1" applyFill="1" applyBorder="1" applyAlignment="1">
      <alignment horizontal="center" vertical="center"/>
    </xf>
    <xf numFmtId="183" fontId="85" fillId="40" borderId="56" xfId="0" applyNumberFormat="1" applyFont="1" applyFill="1" applyBorder="1" applyAlignment="1">
      <alignment horizontal="center" vertical="center"/>
    </xf>
    <xf numFmtId="183" fontId="85" fillId="40" borderId="57" xfId="0" applyNumberFormat="1" applyFont="1" applyFill="1" applyBorder="1" applyAlignment="1">
      <alignment horizontal="center" vertical="center"/>
    </xf>
    <xf numFmtId="183" fontId="85" fillId="40" borderId="58" xfId="0" applyNumberFormat="1" applyFont="1" applyFill="1" applyBorder="1" applyAlignment="1">
      <alignment horizontal="center" vertical="center"/>
    </xf>
    <xf numFmtId="183" fontId="85" fillId="36" borderId="59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60" xfId="0" applyFont="1" applyFill="1" applyBorder="1" applyAlignment="1">
      <alignment horizontal="center" vertical="center"/>
    </xf>
    <xf numFmtId="1" fontId="85" fillId="0" borderId="61" xfId="0" applyNumberFormat="1" applyFont="1" applyFill="1" applyBorder="1" applyAlignment="1">
      <alignment horizontal="center" vertical="center"/>
    </xf>
    <xf numFmtId="1" fontId="85" fillId="0" borderId="38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62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 wrapText="1"/>
    </xf>
    <xf numFmtId="193" fontId="97" fillId="34" borderId="69" xfId="0" applyNumberFormat="1" applyFont="1" applyFill="1" applyBorder="1" applyAlignment="1" quotePrefix="1">
      <alignment horizontal="center" vertical="center"/>
    </xf>
    <xf numFmtId="193" fontId="97" fillId="34" borderId="71" xfId="0" applyNumberFormat="1" applyFont="1" applyFill="1" applyBorder="1" applyAlignment="1">
      <alignment horizontal="center" vertical="center"/>
    </xf>
    <xf numFmtId="193" fontId="97" fillId="34" borderId="72" xfId="0" applyNumberFormat="1" applyFont="1" applyFill="1" applyBorder="1" applyAlignment="1">
      <alignment horizontal="center" vertical="center"/>
    </xf>
    <xf numFmtId="193" fontId="97" fillId="34" borderId="73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4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62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85" fillId="34" borderId="15" xfId="0" applyNumberFormat="1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0" fontId="95" fillId="0" borderId="38" xfId="0" applyNumberFormat="1" applyFont="1" applyBorder="1" applyAlignment="1">
      <alignment horizontal="left" vertical="center"/>
    </xf>
    <xf numFmtId="0" fontId="95" fillId="0" borderId="75" xfId="0" applyNumberFormat="1" applyFont="1" applyBorder="1" applyAlignment="1">
      <alignment horizontal="left" vertical="center"/>
    </xf>
    <xf numFmtId="0" fontId="95" fillId="0" borderId="76" xfId="0" applyNumberFormat="1" applyFont="1" applyBorder="1" applyAlignment="1">
      <alignment horizontal="left" vertical="center"/>
    </xf>
    <xf numFmtId="20" fontId="6" fillId="41" borderId="77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8" xfId="33" applyNumberFormat="1" applyFont="1" applyFill="1" applyBorder="1" applyAlignment="1">
      <alignment horizontal="left" vertical="center"/>
      <protection/>
    </xf>
    <xf numFmtId="0" fontId="94" fillId="0" borderId="68" xfId="0" applyFont="1" applyBorder="1" applyAlignment="1">
      <alignment horizontal="center" vertical="center" wrapText="1"/>
    </xf>
    <xf numFmtId="0" fontId="90" fillId="0" borderId="79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80" xfId="0" applyFont="1" applyFill="1" applyBorder="1" applyAlignment="1">
      <alignment horizontal="center" vertical="center" wrapText="1"/>
    </xf>
    <xf numFmtId="0" fontId="94" fillId="0" borderId="69" xfId="0" applyFont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8" xfId="0" applyBorder="1" applyAlignment="1">
      <alignment vertical="center"/>
    </xf>
    <xf numFmtId="0" fontId="94" fillId="0" borderId="81" xfId="0" applyFont="1" applyBorder="1" applyAlignment="1">
      <alignment horizontal="center" vertical="center" wrapText="1"/>
    </xf>
    <xf numFmtId="0" fontId="90" fillId="6" borderId="20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82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 wrapText="1"/>
    </xf>
    <xf numFmtId="0" fontId="90" fillId="0" borderId="75" xfId="0" applyFont="1" applyFill="1" applyBorder="1" applyAlignment="1">
      <alignment horizontal="center" vertical="center" wrapText="1"/>
    </xf>
    <xf numFmtId="0" fontId="90" fillId="0" borderId="83" xfId="0" applyFont="1" applyFill="1" applyBorder="1" applyAlignment="1">
      <alignment horizontal="center" vertical="center" wrapText="1"/>
    </xf>
    <xf numFmtId="0" fontId="90" fillId="0" borderId="84" xfId="0" applyFont="1" applyFill="1" applyBorder="1" applyAlignment="1">
      <alignment horizontal="center" vertical="center" wrapText="1"/>
    </xf>
    <xf numFmtId="0" fontId="90" fillId="0" borderId="33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0" fontId="95" fillId="0" borderId="79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5" xfId="0" applyNumberFormat="1" applyFont="1" applyBorder="1" applyAlignment="1">
      <alignment horizontal="left" vertical="center"/>
    </xf>
    <xf numFmtId="0" fontId="18" fillId="41" borderId="86" xfId="33" applyNumberFormat="1" applyFont="1" applyFill="1" applyBorder="1" applyAlignment="1">
      <alignment horizontal="left" vertical="center"/>
      <protection/>
    </xf>
    <xf numFmtId="0" fontId="18" fillId="41" borderId="87" xfId="33" applyNumberFormat="1" applyFont="1" applyFill="1" applyBorder="1" applyAlignment="1">
      <alignment horizontal="left" vertical="center"/>
      <protection/>
    </xf>
    <xf numFmtId="0" fontId="18" fillId="41" borderId="88" xfId="33" applyNumberFormat="1" applyFont="1" applyFill="1" applyBorder="1" applyAlignment="1">
      <alignment horizontal="left" vertical="center"/>
      <protection/>
    </xf>
    <xf numFmtId="0" fontId="93" fillId="0" borderId="89" xfId="0" applyFont="1" applyBorder="1" applyAlignment="1">
      <alignment horizontal="center" vertical="center"/>
    </xf>
    <xf numFmtId="0" fontId="93" fillId="0" borderId="90" xfId="0" applyFont="1" applyBorder="1" applyAlignment="1">
      <alignment horizontal="center" vertical="center"/>
    </xf>
    <xf numFmtId="0" fontId="93" fillId="0" borderId="91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100" fillId="42" borderId="20" xfId="0" applyNumberFormat="1" applyFont="1" applyFill="1" applyBorder="1" applyAlignment="1">
      <alignment vertical="center" wrapText="1"/>
    </xf>
    <xf numFmtId="0" fontId="100" fillId="42" borderId="13" xfId="0" applyNumberFormat="1" applyFont="1" applyFill="1" applyBorder="1" applyAlignment="1">
      <alignment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9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4" fillId="0" borderId="70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93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20" fontId="85" fillId="0" borderId="94" xfId="0" applyNumberFormat="1" applyFont="1" applyBorder="1" applyAlignment="1">
      <alignment horizontal="center" vertical="center"/>
    </xf>
    <xf numFmtId="20" fontId="85" fillId="0" borderId="95" xfId="0" applyNumberFormat="1" applyFont="1" applyBorder="1" applyAlignment="1">
      <alignment horizontal="center" vertical="center"/>
    </xf>
    <xf numFmtId="20" fontId="85" fillId="0" borderId="96" xfId="0" applyNumberFormat="1" applyFont="1" applyBorder="1" applyAlignment="1">
      <alignment horizontal="center" vertical="center"/>
    </xf>
    <xf numFmtId="188" fontId="100" fillId="42" borderId="20" xfId="0" applyNumberFormat="1" applyFont="1" applyFill="1" applyBorder="1" applyAlignment="1">
      <alignment vertical="center" wrapText="1"/>
    </xf>
    <xf numFmtId="188" fontId="100" fillId="42" borderId="13" xfId="0" applyNumberFormat="1" applyFont="1" applyFill="1" applyBorder="1" applyAlignment="1">
      <alignment vertical="center" wrapText="1"/>
    </xf>
    <xf numFmtId="14" fontId="95" fillId="0" borderId="89" xfId="0" applyNumberFormat="1" applyFont="1" applyBorder="1" applyAlignment="1">
      <alignment horizontal="left" vertical="center"/>
    </xf>
    <xf numFmtId="0" fontId="95" fillId="0" borderId="90" xfId="0" applyNumberFormat="1" applyFont="1" applyBorder="1" applyAlignment="1">
      <alignment horizontal="left" vertical="center"/>
    </xf>
    <xf numFmtId="0" fontId="95" fillId="0" borderId="91" xfId="0" applyNumberFormat="1" applyFont="1" applyBorder="1" applyAlignment="1">
      <alignment horizontal="left" vertical="center"/>
    </xf>
    <xf numFmtId="0" fontId="94" fillId="0" borderId="97" xfId="0" applyFont="1" applyBorder="1" applyAlignment="1">
      <alignment horizontal="center" vertical="center" wrapText="1"/>
    </xf>
    <xf numFmtId="0" fontId="94" fillId="0" borderId="98" xfId="0" applyFont="1" applyBorder="1" applyAlignment="1">
      <alignment horizontal="center" vertical="center" wrapText="1"/>
    </xf>
    <xf numFmtId="0" fontId="93" fillId="0" borderId="99" xfId="0" applyFont="1" applyBorder="1" applyAlignment="1">
      <alignment horizontal="center" vertical="center"/>
    </xf>
    <xf numFmtId="0" fontId="93" fillId="0" borderId="100" xfId="0" applyFont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0" fillId="0" borderId="92" xfId="0" applyFont="1" applyFill="1" applyBorder="1" applyAlignment="1">
      <alignment horizontal="center" vertical="center"/>
    </xf>
    <xf numFmtId="0" fontId="90" fillId="0" borderId="101" xfId="0" applyFont="1" applyFill="1" applyBorder="1" applyAlignment="1">
      <alignment horizontal="center" vertical="center"/>
    </xf>
    <xf numFmtId="0" fontId="86" fillId="41" borderId="102" xfId="33" applyNumberFormat="1" applyFont="1" applyFill="1" applyBorder="1" applyAlignment="1">
      <alignment horizontal="left" vertical="center"/>
      <protection/>
    </xf>
    <xf numFmtId="0" fontId="86" fillId="41" borderId="103" xfId="33" applyNumberFormat="1" applyFont="1" applyFill="1" applyBorder="1" applyAlignment="1">
      <alignment horizontal="left" vertical="center"/>
      <protection/>
    </xf>
    <xf numFmtId="0" fontId="86" fillId="41" borderId="104" xfId="33" applyNumberFormat="1" applyFont="1" applyFill="1" applyBorder="1" applyAlignment="1">
      <alignment horizontal="left" vertical="center"/>
      <protection/>
    </xf>
    <xf numFmtId="0" fontId="100" fillId="42" borderId="89" xfId="0" applyNumberFormat="1" applyFont="1" applyFill="1" applyBorder="1" applyAlignment="1">
      <alignment vertical="center" wrapText="1"/>
    </xf>
    <xf numFmtId="0" fontId="100" fillId="42" borderId="91" xfId="0" applyNumberFormat="1" applyFont="1" applyFill="1" applyBorder="1" applyAlignment="1">
      <alignment vertical="center" wrapText="1"/>
    </xf>
    <xf numFmtId="22" fontId="6" fillId="41" borderId="105" xfId="33" applyNumberFormat="1" applyFont="1" applyFill="1" applyBorder="1" applyAlignment="1">
      <alignment horizontal="left" vertical="center"/>
      <protection/>
    </xf>
    <xf numFmtId="20" fontId="6" fillId="41" borderId="75" xfId="33" applyNumberFormat="1" applyFont="1" applyFill="1" applyBorder="1" applyAlignment="1">
      <alignment horizontal="left" vertical="center"/>
      <protection/>
    </xf>
    <xf numFmtId="20" fontId="6" fillId="41" borderId="106" xfId="33" applyNumberFormat="1" applyFont="1" applyFill="1" applyBorder="1" applyAlignment="1">
      <alignment horizontal="left" vertical="center"/>
      <protection/>
    </xf>
    <xf numFmtId="0" fontId="86" fillId="0" borderId="107" xfId="0" applyFont="1" applyBorder="1" applyAlignment="1">
      <alignment horizontal="center" vertical="center"/>
    </xf>
    <xf numFmtId="0" fontId="86" fillId="0" borderId="108" xfId="0" applyFont="1" applyBorder="1" applyAlignment="1">
      <alignment horizontal="center" vertical="center"/>
    </xf>
    <xf numFmtId="0" fontId="86" fillId="0" borderId="109" xfId="0" applyFont="1" applyBorder="1" applyAlignment="1">
      <alignment horizontal="center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E64" sqref="E64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4">
        <v>45328</v>
      </c>
      <c r="D3" s="245"/>
      <c r="E3" s="12"/>
      <c r="F3" s="12"/>
      <c r="G3" s="12"/>
      <c r="H3" s="11"/>
      <c r="I3" s="11"/>
      <c r="J3" s="11"/>
      <c r="K3" s="106" t="s">
        <v>34</v>
      </c>
      <c r="L3" s="159">
        <f>(M31-(M32+M33))/M31*100</f>
        <v>100</v>
      </c>
      <c r="M3" s="107" t="s">
        <v>35</v>
      </c>
      <c r="N3" s="15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60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182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0.02291666666666667</v>
      </c>
      <c r="D9" s="26">
        <v>1.3</v>
      </c>
      <c r="E9" s="26">
        <v>17.4</v>
      </c>
      <c r="F9" s="26">
        <v>54</v>
      </c>
      <c r="G9" s="27" t="s">
        <v>203</v>
      </c>
      <c r="H9" s="26">
        <v>0.3</v>
      </c>
      <c r="I9" s="28">
        <v>14.5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0.17569444444444446</v>
      </c>
      <c r="D10" s="26">
        <v>1</v>
      </c>
      <c r="E10" s="26">
        <v>15.7</v>
      </c>
      <c r="F10" s="26">
        <v>65</v>
      </c>
      <c r="G10" s="27" t="s">
        <v>202</v>
      </c>
      <c r="H10" s="26">
        <v>0.1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0.3958333333333333</v>
      </c>
      <c r="D11" s="26">
        <v>1.2</v>
      </c>
      <c r="E11" s="26">
        <v>14.3</v>
      </c>
      <c r="F11" s="26">
        <v>69</v>
      </c>
      <c r="G11" s="27" t="s">
        <v>201</v>
      </c>
      <c r="H11" s="26">
        <v>0.9</v>
      </c>
      <c r="I11" s="11"/>
      <c r="J11" s="33">
        <v>1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24.372916666666665</v>
      </c>
      <c r="D12" s="36">
        <f>AVERAGE(D9:D11)</f>
        <v>1.1666666666666667</v>
      </c>
      <c r="E12" s="36">
        <f>AVERAGE(E9:E11)</f>
        <v>15.799999999999997</v>
      </c>
      <c r="F12" s="37">
        <f>AVERAGE(F9:F11)</f>
        <v>62.666666666666664</v>
      </c>
      <c r="G12" s="11"/>
      <c r="H12" s="38">
        <f>AVERAGE(H9:H11)</f>
        <v>0.43333333333333335</v>
      </c>
      <c r="I12" s="11"/>
      <c r="J12" s="39">
        <f>AVERAGE(J9:J11)</f>
        <v>0.3333333333333333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177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6" t="s">
        <v>72</v>
      </c>
      <c r="D16" s="164" t="s">
        <v>174</v>
      </c>
      <c r="E16" s="164" t="s">
        <v>187</v>
      </c>
      <c r="F16" s="164" t="s">
        <v>188</v>
      </c>
      <c r="G16" s="164" t="s">
        <v>198</v>
      </c>
      <c r="H16" s="164" t="s">
        <v>199</v>
      </c>
      <c r="I16" s="164" t="s">
        <v>206</v>
      </c>
      <c r="J16" s="164" t="s">
        <v>174</v>
      </c>
      <c r="K16" s="164"/>
      <c r="L16" s="164"/>
      <c r="M16" s="156"/>
      <c r="N16" s="156" t="s">
        <v>176</v>
      </c>
    </row>
    <row r="17" spans="1:14" s="2" customFormat="1" ht="13.5" customHeight="1">
      <c r="A17" s="11"/>
      <c r="B17" s="61" t="s">
        <v>16</v>
      </c>
      <c r="C17" s="25">
        <v>0.9763888888888889</v>
      </c>
      <c r="D17" s="25">
        <v>0.9784722222222223</v>
      </c>
      <c r="E17" s="25">
        <v>0.02291666666666667</v>
      </c>
      <c r="F17" s="25">
        <v>0.04513888888888889</v>
      </c>
      <c r="G17" s="25">
        <v>0.10902777777777778</v>
      </c>
      <c r="H17" s="25">
        <v>0.1951388888888889</v>
      </c>
      <c r="I17" s="25">
        <v>0.36944444444444446</v>
      </c>
      <c r="J17" s="25">
        <v>0.3958333333333333</v>
      </c>
      <c r="K17" s="25"/>
      <c r="L17" s="25"/>
      <c r="M17" s="25"/>
      <c r="N17" s="25">
        <v>0.40069444444444446</v>
      </c>
    </row>
    <row r="18" spans="1:14" s="2" customFormat="1" ht="13.5" customHeight="1">
      <c r="A18" s="11"/>
      <c r="B18" s="61" t="s">
        <v>10</v>
      </c>
      <c r="C18" s="43">
        <v>32068</v>
      </c>
      <c r="D18" s="42">
        <v>32069</v>
      </c>
      <c r="E18" s="42">
        <v>32074</v>
      </c>
      <c r="F18" s="42">
        <v>32088</v>
      </c>
      <c r="G18" s="43">
        <v>32128</v>
      </c>
      <c r="H18" s="43">
        <v>32181</v>
      </c>
      <c r="I18" s="43">
        <v>32265</v>
      </c>
      <c r="J18" s="42">
        <v>32282</v>
      </c>
      <c r="K18" s="42"/>
      <c r="L18" s="42"/>
      <c r="M18" s="42"/>
      <c r="N18" s="42">
        <v>32287</v>
      </c>
    </row>
    <row r="19" spans="1:14" s="2" customFormat="1" ht="13.5" customHeight="1" thickBot="1">
      <c r="A19" s="11"/>
      <c r="B19" s="62" t="s">
        <v>11</v>
      </c>
      <c r="C19" s="132"/>
      <c r="D19" s="43">
        <v>32073</v>
      </c>
      <c r="E19" s="43">
        <v>32087</v>
      </c>
      <c r="F19" s="43">
        <v>32127</v>
      </c>
      <c r="G19" s="43">
        <v>32180</v>
      </c>
      <c r="H19" s="43">
        <v>32264</v>
      </c>
      <c r="I19" s="43">
        <v>32281</v>
      </c>
      <c r="J19" s="43">
        <v>32286</v>
      </c>
      <c r="K19" s="43"/>
      <c r="L19" s="43"/>
      <c r="M19" s="43"/>
      <c r="N19" s="135"/>
    </row>
    <row r="20" spans="1:14" s="2" customFormat="1" ht="13.5" customHeight="1" thickBot="1">
      <c r="A20" s="11"/>
      <c r="B20" s="133" t="s">
        <v>150</v>
      </c>
      <c r="C20" s="134"/>
      <c r="D20" s="168">
        <f>IF(ISNUMBER(D18),D19-D18+1,"")</f>
        <v>5</v>
      </c>
      <c r="E20" s="44">
        <f aca="true" t="shared" si="0" ref="E20:L20">IF(ISNUMBER(E18),E19-E18+1,"")</f>
        <v>14</v>
      </c>
      <c r="F20" s="44">
        <f t="shared" si="0"/>
        <v>40</v>
      </c>
      <c r="G20" s="44">
        <f t="shared" si="0"/>
        <v>53</v>
      </c>
      <c r="H20" s="44">
        <f t="shared" si="0"/>
        <v>84</v>
      </c>
      <c r="I20" s="44">
        <f t="shared" si="0"/>
        <v>17</v>
      </c>
      <c r="J20" s="44">
        <f t="shared" si="0"/>
        <v>5</v>
      </c>
      <c r="K20" s="44">
        <f t="shared" si="0"/>
      </c>
      <c r="L20" s="44">
        <f t="shared" si="0"/>
      </c>
      <c r="M20" s="44">
        <f>IF(ISNUMBER(M18),M19-M18+1,"")</f>
      </c>
      <c r="N20" s="134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2"/>
      <c r="J21" s="162"/>
      <c r="K21" s="11"/>
      <c r="L21" s="11"/>
      <c r="M21" s="11"/>
      <c r="N21" s="11"/>
    </row>
    <row r="22" spans="1:14" s="2" customFormat="1" ht="15">
      <c r="A22" s="11"/>
      <c r="B22" s="241" t="s">
        <v>88</v>
      </c>
      <c r="C22" s="73" t="s">
        <v>89</v>
      </c>
      <c r="D22" s="74" t="s">
        <v>90</v>
      </c>
      <c r="E22" s="75" t="s">
        <v>91</v>
      </c>
      <c r="F22" s="218" t="s">
        <v>148</v>
      </c>
      <c r="G22" s="219"/>
      <c r="H22" s="220"/>
      <c r="I22" s="79" t="s">
        <v>89</v>
      </c>
      <c r="J22" s="74" t="s">
        <v>90</v>
      </c>
      <c r="K22" s="74" t="s">
        <v>91</v>
      </c>
      <c r="L22" s="218" t="s">
        <v>148</v>
      </c>
      <c r="M22" s="219"/>
      <c r="N22" s="220"/>
    </row>
    <row r="23" spans="1:14" s="2" customFormat="1" ht="18.75" customHeight="1">
      <c r="A23" s="11"/>
      <c r="B23" s="242"/>
      <c r="C23" s="155"/>
      <c r="D23" s="155"/>
      <c r="E23" s="20" t="s">
        <v>189</v>
      </c>
      <c r="F23" s="214"/>
      <c r="G23" s="215"/>
      <c r="H23" s="216"/>
      <c r="I23" s="77"/>
      <c r="J23" s="20"/>
      <c r="K23" s="157" t="s">
        <v>193</v>
      </c>
      <c r="L23" s="214"/>
      <c r="M23" s="215"/>
      <c r="N23" s="217"/>
    </row>
    <row r="24" spans="1:14" s="2" customFormat="1" ht="18.75" customHeight="1">
      <c r="A24" s="11"/>
      <c r="B24" s="242"/>
      <c r="C24" s="169"/>
      <c r="D24" s="169"/>
      <c r="E24" s="170" t="s">
        <v>190</v>
      </c>
      <c r="F24" s="214"/>
      <c r="G24" s="215"/>
      <c r="H24" s="216"/>
      <c r="I24" s="78"/>
      <c r="J24" s="76"/>
      <c r="K24" s="170" t="s">
        <v>194</v>
      </c>
      <c r="L24" s="214"/>
      <c r="M24" s="215"/>
      <c r="N24" s="217"/>
    </row>
    <row r="25" spans="1:14" s="2" customFormat="1" ht="18.75" customHeight="1">
      <c r="A25" s="11" t="s">
        <v>175</v>
      </c>
      <c r="B25" s="242"/>
      <c r="C25" s="155"/>
      <c r="D25" s="155"/>
      <c r="E25" s="157" t="s">
        <v>191</v>
      </c>
      <c r="F25" s="214"/>
      <c r="G25" s="215"/>
      <c r="H25" s="216"/>
      <c r="I25" s="77"/>
      <c r="J25" s="20"/>
      <c r="K25" s="20" t="s">
        <v>173</v>
      </c>
      <c r="L25" s="214"/>
      <c r="M25" s="215"/>
      <c r="N25" s="217"/>
    </row>
    <row r="26" spans="1:14" s="2" customFormat="1" ht="18.75" customHeight="1">
      <c r="A26" s="11"/>
      <c r="B26" s="243"/>
      <c r="C26" s="155"/>
      <c r="D26" s="155"/>
      <c r="E26" s="157" t="s">
        <v>192</v>
      </c>
      <c r="F26" s="214"/>
      <c r="G26" s="215"/>
      <c r="H26" s="216"/>
      <c r="I26" s="77"/>
      <c r="J26" s="20"/>
      <c r="K26" s="20" t="s">
        <v>189</v>
      </c>
      <c r="L26" s="214"/>
      <c r="M26" s="215"/>
      <c r="N26" s="217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2"/>
      <c r="P28" s="163"/>
    </row>
    <row r="29" spans="1:14" s="2" customFormat="1" ht="13.5" customHeight="1">
      <c r="A29" s="11"/>
      <c r="B29" s="102"/>
      <c r="C29" s="109" t="s">
        <v>14</v>
      </c>
      <c r="D29" s="110" t="s">
        <v>163</v>
      </c>
      <c r="E29" s="110" t="s">
        <v>164</v>
      </c>
      <c r="F29" s="110" t="s">
        <v>184</v>
      </c>
      <c r="G29" s="110" t="s">
        <v>165</v>
      </c>
      <c r="H29" s="110" t="s">
        <v>200</v>
      </c>
      <c r="I29" s="110" t="s">
        <v>185</v>
      </c>
      <c r="J29" s="110" t="s">
        <v>186</v>
      </c>
      <c r="K29" s="110" t="s">
        <v>25</v>
      </c>
      <c r="L29" s="111" t="s">
        <v>26</v>
      </c>
      <c r="M29" s="114" t="s">
        <v>27</v>
      </c>
      <c r="N29" s="118" t="s">
        <v>38</v>
      </c>
    </row>
    <row r="30" spans="1:14" s="2" customFormat="1" ht="13.5" customHeight="1">
      <c r="A30" s="11"/>
      <c r="B30" s="103" t="s">
        <v>155</v>
      </c>
      <c r="C30" s="120"/>
      <c r="D30" s="121">
        <v>0.08333333333333333</v>
      </c>
      <c r="E30" s="121">
        <v>0.1763888888888889</v>
      </c>
      <c r="F30" s="121">
        <v>0.0625</v>
      </c>
      <c r="G30" s="121"/>
      <c r="H30" s="121"/>
      <c r="I30" s="121"/>
      <c r="J30" s="121"/>
      <c r="K30" s="121"/>
      <c r="L30" s="122"/>
      <c r="M30" s="115">
        <f>SUM(C30:L30)</f>
        <v>0.32222222222222224</v>
      </c>
      <c r="N30" s="123"/>
    </row>
    <row r="31" spans="1:17" s="2" customFormat="1" ht="13.5" customHeight="1">
      <c r="A31" s="11"/>
      <c r="B31" s="104" t="s">
        <v>31</v>
      </c>
      <c r="C31" s="112">
        <v>0.02638888888888889</v>
      </c>
      <c r="D31" s="32">
        <v>0.08611111111111112</v>
      </c>
      <c r="E31" s="32"/>
      <c r="F31" s="32">
        <v>0.06388888888888888</v>
      </c>
      <c r="G31" s="32"/>
      <c r="H31" s="32">
        <v>0.17430555555555557</v>
      </c>
      <c r="I31" s="32">
        <v>0.022222222222222223</v>
      </c>
      <c r="J31" s="32"/>
      <c r="K31" s="32"/>
      <c r="L31" s="113"/>
      <c r="M31" s="115">
        <f>SUM(C31:L31)</f>
        <v>0.3729166666666667</v>
      </c>
      <c r="N31" s="119"/>
      <c r="O31" s="163"/>
      <c r="P31" s="163"/>
      <c r="Q31" s="163"/>
    </row>
    <row r="32" spans="1:15" s="2" customFormat="1" ht="13.5" customHeight="1">
      <c r="A32" s="11"/>
      <c r="B32" s="105" t="s">
        <v>32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9"/>
      <c r="M32" s="130">
        <f>SUM(C32:L32)</f>
        <v>0</v>
      </c>
      <c r="N32" s="117"/>
      <c r="O32" s="4"/>
    </row>
    <row r="33" spans="1:16" s="2" customFormat="1" ht="13.5" customHeight="1" thickBot="1">
      <c r="A33" s="11"/>
      <c r="B33" s="108" t="s">
        <v>33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6"/>
      <c r="M33" s="116">
        <f>SUM(C33:L33)</f>
        <v>0</v>
      </c>
      <c r="N33" s="126"/>
      <c r="O33" s="6"/>
      <c r="P33" s="163"/>
    </row>
    <row r="34" spans="1:16" s="2" customFormat="1" ht="13.5" customHeight="1">
      <c r="A34" s="11"/>
      <c r="B34" s="46"/>
      <c r="C34" s="165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163"/>
      <c r="P34" s="163"/>
    </row>
    <row r="35" spans="1:14" s="2" customFormat="1" ht="19.5" customHeight="1">
      <c r="A35" s="11"/>
      <c r="B35" s="210" t="s">
        <v>180</v>
      </c>
      <c r="C35" s="208" t="s">
        <v>205</v>
      </c>
      <c r="D35" s="209"/>
      <c r="E35" s="208" t="s">
        <v>208</v>
      </c>
      <c r="F35" s="209"/>
      <c r="G35" s="221"/>
      <c r="H35" s="222"/>
      <c r="I35" s="208"/>
      <c r="J35" s="209"/>
      <c r="K35" s="208"/>
      <c r="L35" s="209"/>
      <c r="M35" s="208"/>
      <c r="N35" s="209"/>
    </row>
    <row r="36" spans="1:14" s="2" customFormat="1" ht="19.5" customHeight="1">
      <c r="A36" s="11"/>
      <c r="B36" s="211"/>
      <c r="C36" s="208"/>
      <c r="D36" s="209"/>
      <c r="E36" s="208"/>
      <c r="F36" s="209"/>
      <c r="G36" s="208"/>
      <c r="H36" s="209"/>
      <c r="I36" s="208"/>
      <c r="J36" s="209"/>
      <c r="K36" s="208"/>
      <c r="L36" s="209"/>
      <c r="M36" s="208"/>
      <c r="N36" s="209"/>
    </row>
    <row r="37" spans="1:14" s="2" customFormat="1" ht="19.5" customHeight="1">
      <c r="A37" s="11"/>
      <c r="B37" s="211"/>
      <c r="C37" s="208"/>
      <c r="D37" s="209"/>
      <c r="E37" s="208"/>
      <c r="F37" s="209"/>
      <c r="G37" s="208"/>
      <c r="H37" s="209"/>
      <c r="I37" s="208"/>
      <c r="J37" s="209"/>
      <c r="K37" s="208"/>
      <c r="L37" s="209"/>
      <c r="M37" s="208"/>
      <c r="N37" s="209"/>
    </row>
    <row r="38" spans="1:14" s="2" customFormat="1" ht="19.5" customHeight="1">
      <c r="A38" s="11"/>
      <c r="B38" s="211"/>
      <c r="C38" s="208"/>
      <c r="D38" s="209"/>
      <c r="E38" s="208"/>
      <c r="F38" s="209"/>
      <c r="G38" s="221"/>
      <c r="H38" s="222"/>
      <c r="I38" s="208"/>
      <c r="J38" s="209"/>
      <c r="K38" s="208"/>
      <c r="L38" s="209"/>
      <c r="M38" s="208"/>
      <c r="N38" s="209"/>
    </row>
    <row r="39" spans="1:14" s="2" customFormat="1" ht="19.5" customHeight="1">
      <c r="A39" s="11"/>
      <c r="B39" s="211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36"/>
      <c r="N39" s="237"/>
    </row>
    <row r="40" spans="1:14" s="2" customFormat="1" ht="19.5" customHeight="1">
      <c r="A40" s="11"/>
      <c r="B40" s="211"/>
      <c r="C40" s="208"/>
      <c r="D40" s="209"/>
      <c r="E40" s="208"/>
      <c r="F40" s="209"/>
      <c r="G40" s="208"/>
      <c r="H40" s="209"/>
      <c r="I40" s="208"/>
      <c r="J40" s="209"/>
      <c r="K40" s="208"/>
      <c r="L40" s="209"/>
      <c r="M40" s="208"/>
      <c r="N40" s="209"/>
    </row>
    <row r="41" spans="1:14" s="2" customFormat="1" ht="19.5" customHeight="1">
      <c r="A41" s="11"/>
      <c r="B41" s="212"/>
      <c r="C41" s="208"/>
      <c r="D41" s="209"/>
      <c r="E41" s="208"/>
      <c r="F41" s="209"/>
      <c r="G41" s="208"/>
      <c r="H41" s="209"/>
      <c r="I41" s="208"/>
      <c r="J41" s="209"/>
      <c r="K41" s="208"/>
      <c r="L41" s="209"/>
      <c r="M41" s="208"/>
      <c r="N41" s="209"/>
    </row>
    <row r="42" spans="1:14" s="2" customFormat="1" ht="13.5" customHeight="1">
      <c r="A42" s="11"/>
      <c r="B42" s="46"/>
      <c r="C42" s="166"/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7"/>
    </row>
    <row r="43" spans="1:14" s="2" customFormat="1" ht="15">
      <c r="A43" s="11"/>
      <c r="B43" s="207" t="s">
        <v>181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 s="2" customFormat="1" ht="12" customHeight="1">
      <c r="A44" s="11">
        <v>4</v>
      </c>
      <c r="B44" s="238" t="s">
        <v>204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62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</row>
    <row r="46" spans="1:14" s="2" customFormat="1" ht="12" customHeight="1">
      <c r="A46" s="11"/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9"/>
    </row>
    <row r="47" spans="1:14" s="2" customFormat="1" ht="12" customHeight="1">
      <c r="A47" s="11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</row>
    <row r="48" spans="1:14" s="2" customFormat="1" ht="12" customHeight="1">
      <c r="A48" s="11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9"/>
    </row>
    <row r="49" spans="1:14" s="2" customFormat="1" ht="12" customHeight="1">
      <c r="A49" s="11"/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2" customFormat="1" ht="12" customHeight="1">
      <c r="A50" s="1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01" t="s">
        <v>207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</row>
    <row r="54" spans="1:14" s="2" customFormat="1" ht="12" customHeight="1">
      <c r="A54" s="11"/>
      <c r="B54" s="233" t="s">
        <v>183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5"/>
    </row>
    <row r="55" spans="2:15" s="49" customFormat="1" ht="11.25">
      <c r="B55" s="10" t="s">
        <v>46</v>
      </c>
      <c r="C55" s="88"/>
      <c r="D55" s="88"/>
      <c r="E55" s="89"/>
      <c r="F55" s="92"/>
      <c r="G55" s="88"/>
      <c r="H55" s="89"/>
      <c r="I55" s="88"/>
      <c r="J55" s="88"/>
      <c r="K55" s="89"/>
      <c r="L55" s="93"/>
      <c r="M55" s="101" t="s">
        <v>145</v>
      </c>
      <c r="N55" s="86" t="s">
        <v>135</v>
      </c>
      <c r="O55" s="7"/>
    </row>
    <row r="56" spans="2:15" s="51" customFormat="1" ht="21.75" customHeight="1">
      <c r="B56" s="69"/>
      <c r="C56" s="87" t="s">
        <v>47</v>
      </c>
      <c r="D56" s="87" t="s">
        <v>48</v>
      </c>
      <c r="E56" s="90" t="s">
        <v>152</v>
      </c>
      <c r="F56" s="87" t="s">
        <v>47</v>
      </c>
      <c r="G56" s="91" t="s">
        <v>48</v>
      </c>
      <c r="H56" s="91" t="s">
        <v>49</v>
      </c>
      <c r="I56" s="91" t="s">
        <v>50</v>
      </c>
      <c r="J56" s="204" t="s">
        <v>51</v>
      </c>
      <c r="K56" s="205"/>
      <c r="L56" s="206"/>
      <c r="M56" s="228" t="s">
        <v>52</v>
      </c>
      <c r="N56" s="229"/>
      <c r="O56" s="8"/>
    </row>
    <row r="57" spans="2:15" s="49" customFormat="1" ht="22.5" customHeight="1">
      <c r="B57" s="96" t="s">
        <v>53</v>
      </c>
      <c r="C57" s="53">
        <v>-161.5</v>
      </c>
      <c r="D57" s="53">
        <v>-163.1</v>
      </c>
      <c r="E57" s="94" t="s">
        <v>54</v>
      </c>
      <c r="F57" s="53">
        <v>25.4</v>
      </c>
      <c r="G57" s="53">
        <v>23.7</v>
      </c>
      <c r="H57" s="95" t="s">
        <v>83</v>
      </c>
      <c r="I57" s="136">
        <v>0</v>
      </c>
      <c r="J57" s="54" t="s">
        <v>156</v>
      </c>
      <c r="K57" s="189" t="s">
        <v>167</v>
      </c>
      <c r="L57" s="190"/>
      <c r="M57" s="189" t="s">
        <v>168</v>
      </c>
      <c r="N57" s="191"/>
      <c r="O57" s="7"/>
    </row>
    <row r="58" spans="2:15" s="49" customFormat="1" ht="22.5" customHeight="1">
      <c r="B58" s="96" t="s">
        <v>55</v>
      </c>
      <c r="C58" s="53">
        <v>-166</v>
      </c>
      <c r="D58" s="53">
        <v>-166.8</v>
      </c>
      <c r="E58" s="95" t="s">
        <v>147</v>
      </c>
      <c r="F58" s="136">
        <v>24</v>
      </c>
      <c r="G58" s="136">
        <v>10</v>
      </c>
      <c r="H58" s="95" t="s">
        <v>159</v>
      </c>
      <c r="I58" s="136">
        <v>0</v>
      </c>
      <c r="J58" s="54" t="s">
        <v>157</v>
      </c>
      <c r="K58" s="189" t="s">
        <v>167</v>
      </c>
      <c r="L58" s="190"/>
      <c r="M58" s="189" t="s">
        <v>168</v>
      </c>
      <c r="N58" s="191"/>
      <c r="O58" s="7"/>
    </row>
    <row r="59" spans="2:15" s="49" customFormat="1" ht="22.5" customHeight="1">
      <c r="B59" s="96" t="s">
        <v>56</v>
      </c>
      <c r="C59" s="53">
        <v>-189.2</v>
      </c>
      <c r="D59" s="53">
        <v>-194.8</v>
      </c>
      <c r="E59" s="95" t="s">
        <v>143</v>
      </c>
      <c r="F59" s="55">
        <v>10</v>
      </c>
      <c r="G59" s="55">
        <v>0</v>
      </c>
      <c r="H59" s="95" t="s">
        <v>146</v>
      </c>
      <c r="I59" s="136">
        <v>0</v>
      </c>
      <c r="J59" s="56" t="s">
        <v>87</v>
      </c>
      <c r="K59" s="189" t="s">
        <v>169</v>
      </c>
      <c r="L59" s="190"/>
      <c r="M59" s="189" t="s">
        <v>170</v>
      </c>
      <c r="N59" s="191"/>
      <c r="O59" s="7"/>
    </row>
    <row r="60" spans="2:15" s="49" customFormat="1" ht="22.5" customHeight="1">
      <c r="B60" s="96" t="s">
        <v>57</v>
      </c>
      <c r="C60" s="53">
        <v>-105.6</v>
      </c>
      <c r="D60" s="53">
        <v>-111.1</v>
      </c>
      <c r="E60" s="95" t="s">
        <v>141</v>
      </c>
      <c r="F60" s="55">
        <v>30</v>
      </c>
      <c r="G60" s="55">
        <v>30</v>
      </c>
      <c r="H60" s="95" t="s">
        <v>84</v>
      </c>
      <c r="I60" s="136">
        <v>0</v>
      </c>
      <c r="J60" s="54" t="s">
        <v>58</v>
      </c>
      <c r="K60" s="189" t="s">
        <v>169</v>
      </c>
      <c r="L60" s="190"/>
      <c r="M60" s="189" t="s">
        <v>171</v>
      </c>
      <c r="N60" s="191"/>
      <c r="O60" s="7"/>
    </row>
    <row r="61" spans="2:15" s="49" customFormat="1" ht="22.5" customHeight="1">
      <c r="B61" s="96" t="s">
        <v>59</v>
      </c>
      <c r="C61" s="53">
        <v>31.1</v>
      </c>
      <c r="D61" s="53">
        <v>27.6</v>
      </c>
      <c r="E61" s="95" t="s">
        <v>142</v>
      </c>
      <c r="F61" s="55">
        <v>10</v>
      </c>
      <c r="G61" s="55">
        <v>10</v>
      </c>
      <c r="H61" s="94" t="s">
        <v>60</v>
      </c>
      <c r="I61" s="138">
        <v>1</v>
      </c>
      <c r="J61" s="230" t="s">
        <v>61</v>
      </c>
      <c r="K61" s="192"/>
      <c r="L61" s="193"/>
      <c r="M61" s="193"/>
      <c r="N61" s="194"/>
      <c r="O61" s="7"/>
    </row>
    <row r="62" spans="2:15" s="49" customFormat="1" ht="22.5" customHeight="1">
      <c r="B62" s="96" t="s">
        <v>62</v>
      </c>
      <c r="C62" s="53">
        <v>26.7</v>
      </c>
      <c r="D62" s="53">
        <v>23.6</v>
      </c>
      <c r="E62" s="95" t="s">
        <v>144</v>
      </c>
      <c r="F62" s="55">
        <v>240</v>
      </c>
      <c r="G62" s="55">
        <v>240</v>
      </c>
      <c r="H62" s="94" t="s">
        <v>63</v>
      </c>
      <c r="I62" s="138">
        <v>0</v>
      </c>
      <c r="J62" s="231"/>
      <c r="K62" s="181"/>
      <c r="L62" s="182"/>
      <c r="M62" s="182"/>
      <c r="N62" s="183"/>
      <c r="O62" s="7"/>
    </row>
    <row r="63" spans="2:15" s="49" customFormat="1" ht="22.5" customHeight="1">
      <c r="B63" s="96" t="s">
        <v>64</v>
      </c>
      <c r="C63" s="53">
        <v>24.8</v>
      </c>
      <c r="D63" s="53">
        <v>21.7</v>
      </c>
      <c r="E63" s="95" t="s">
        <v>160</v>
      </c>
      <c r="F63" s="57"/>
      <c r="G63" s="57"/>
      <c r="H63" s="94" t="s">
        <v>65</v>
      </c>
      <c r="I63" s="138">
        <v>0</v>
      </c>
      <c r="J63" s="231"/>
      <c r="K63" s="181"/>
      <c r="L63" s="182"/>
      <c r="M63" s="182"/>
      <c r="N63" s="183"/>
      <c r="O63" s="7"/>
    </row>
    <row r="64" spans="2:15" s="49" customFormat="1" ht="22.5" customHeight="1">
      <c r="B64" s="96" t="s">
        <v>66</v>
      </c>
      <c r="C64" s="53">
        <v>23.3</v>
      </c>
      <c r="D64" s="53">
        <v>20.3</v>
      </c>
      <c r="E64" s="95" t="s">
        <v>161</v>
      </c>
      <c r="F64" s="57">
        <v>2.5</v>
      </c>
      <c r="G64" s="57">
        <v>2.5</v>
      </c>
      <c r="H64" s="99"/>
      <c r="I64" s="85"/>
      <c r="J64" s="231"/>
      <c r="K64" s="181"/>
      <c r="L64" s="182"/>
      <c r="M64" s="182"/>
      <c r="N64" s="183"/>
      <c r="O64" s="7"/>
    </row>
    <row r="65" spans="2:15" s="49" customFormat="1" ht="22.5" customHeight="1">
      <c r="B65" s="97" t="s">
        <v>105</v>
      </c>
      <c r="C65" s="58">
        <v>4.61E-05</v>
      </c>
      <c r="D65" s="58">
        <v>4.73E-05</v>
      </c>
      <c r="E65" s="94" t="s">
        <v>67</v>
      </c>
      <c r="F65" s="59">
        <v>17</v>
      </c>
      <c r="G65" s="59">
        <v>15.8</v>
      </c>
      <c r="H65" s="95" t="s">
        <v>85</v>
      </c>
      <c r="I65" s="59">
        <v>10</v>
      </c>
      <c r="J65" s="231"/>
      <c r="K65" s="181"/>
      <c r="L65" s="182"/>
      <c r="M65" s="182"/>
      <c r="N65" s="183"/>
      <c r="O65" s="7"/>
    </row>
    <row r="66" spans="2:15" s="49" customFormat="1" ht="22.5" customHeight="1">
      <c r="B66" s="98" t="s">
        <v>68</v>
      </c>
      <c r="C66" s="70">
        <v>500</v>
      </c>
      <c r="D66" s="131"/>
      <c r="E66" s="100" t="s">
        <v>158</v>
      </c>
      <c r="F66" s="161">
        <v>53</v>
      </c>
      <c r="G66" s="161">
        <v>77</v>
      </c>
      <c r="H66" s="100" t="s">
        <v>86</v>
      </c>
      <c r="I66" s="137" t="s">
        <v>172</v>
      </c>
      <c r="J66" s="232"/>
      <c r="K66" s="195"/>
      <c r="L66" s="196"/>
      <c r="M66" s="196"/>
      <c r="N66" s="197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80" t="s">
        <v>151</v>
      </c>
      <c r="J69" s="65" t="s">
        <v>94</v>
      </c>
      <c r="K69" s="80" t="s">
        <v>104</v>
      </c>
      <c r="L69" s="80" t="s">
        <v>95</v>
      </c>
      <c r="M69" s="65" t="s">
        <v>96</v>
      </c>
      <c r="N69" s="81" t="s">
        <v>97</v>
      </c>
    </row>
    <row r="70" spans="1:14" s="2" customFormat="1" ht="24" customHeight="1">
      <c r="A70" s="11"/>
      <c r="B70" s="141">
        <v>0</v>
      </c>
      <c r="C70" s="142">
        <v>0</v>
      </c>
      <c r="D70" s="142">
        <v>0</v>
      </c>
      <c r="E70" s="142">
        <v>0</v>
      </c>
      <c r="F70" s="142">
        <v>0</v>
      </c>
      <c r="G70" s="142">
        <v>1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3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178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4" t="s">
        <v>130</v>
      </c>
    </row>
    <row r="72" spans="1:14" s="2" customFormat="1" ht="24" customHeight="1">
      <c r="A72" s="11"/>
      <c r="B72" s="144">
        <v>0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6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7" t="s">
        <v>122</v>
      </c>
      <c r="C75" s="180"/>
      <c r="D75" s="147">
        <v>0</v>
      </c>
      <c r="E75" s="180" t="s">
        <v>107</v>
      </c>
      <c r="F75" s="180"/>
      <c r="G75" s="150">
        <v>0</v>
      </c>
      <c r="H75" s="180" t="s">
        <v>112</v>
      </c>
      <c r="I75" s="180"/>
      <c r="J75" s="147">
        <v>0</v>
      </c>
      <c r="K75" s="180" t="s">
        <v>136</v>
      </c>
      <c r="L75" s="180"/>
      <c r="M75" s="152">
        <v>0</v>
      </c>
      <c r="N75" s="60"/>
      <c r="O75" s="9"/>
    </row>
    <row r="76" spans="2:15" s="49" customFormat="1" ht="18.75" customHeight="1">
      <c r="B76" s="188" t="s">
        <v>123</v>
      </c>
      <c r="C76" s="184"/>
      <c r="D76" s="148">
        <v>0</v>
      </c>
      <c r="E76" s="184" t="s">
        <v>108</v>
      </c>
      <c r="F76" s="184"/>
      <c r="G76" s="148">
        <v>0</v>
      </c>
      <c r="H76" s="184" t="s">
        <v>114</v>
      </c>
      <c r="I76" s="184"/>
      <c r="J76" s="148">
        <v>0</v>
      </c>
      <c r="K76" s="184" t="s">
        <v>121</v>
      </c>
      <c r="L76" s="184"/>
      <c r="M76" s="153">
        <v>0</v>
      </c>
      <c r="N76" s="60"/>
      <c r="O76" s="9"/>
    </row>
    <row r="77" spans="2:15" s="49" customFormat="1" ht="18.75" customHeight="1">
      <c r="B77" s="188" t="s">
        <v>124</v>
      </c>
      <c r="C77" s="184"/>
      <c r="D77" s="148">
        <v>0</v>
      </c>
      <c r="E77" s="184" t="s">
        <v>109</v>
      </c>
      <c r="F77" s="184"/>
      <c r="G77" s="148">
        <v>0</v>
      </c>
      <c r="H77" s="184" t="s">
        <v>138</v>
      </c>
      <c r="I77" s="184"/>
      <c r="J77" s="151">
        <v>0</v>
      </c>
      <c r="K77" s="184" t="s">
        <v>140</v>
      </c>
      <c r="L77" s="184"/>
      <c r="M77" s="153">
        <v>0</v>
      </c>
      <c r="N77" s="60"/>
      <c r="O77" s="9"/>
    </row>
    <row r="78" spans="2:15" s="49" customFormat="1" ht="18.75" customHeight="1">
      <c r="B78" s="188" t="s">
        <v>125</v>
      </c>
      <c r="C78" s="184"/>
      <c r="D78" s="148">
        <v>0</v>
      </c>
      <c r="E78" s="184" t="s">
        <v>110</v>
      </c>
      <c r="F78" s="184"/>
      <c r="G78" s="148">
        <v>0</v>
      </c>
      <c r="H78" s="184" t="s">
        <v>139</v>
      </c>
      <c r="I78" s="184"/>
      <c r="J78" s="148">
        <v>0</v>
      </c>
      <c r="K78" s="184" t="s">
        <v>137</v>
      </c>
      <c r="L78" s="184"/>
      <c r="M78" s="153">
        <v>0</v>
      </c>
      <c r="N78" s="60"/>
      <c r="O78" s="9"/>
    </row>
    <row r="79" spans="2:15" s="49" customFormat="1" ht="18.75" customHeight="1">
      <c r="B79" s="188" t="s">
        <v>126</v>
      </c>
      <c r="C79" s="184"/>
      <c r="D79" s="148">
        <v>0</v>
      </c>
      <c r="E79" s="184" t="s">
        <v>179</v>
      </c>
      <c r="F79" s="184"/>
      <c r="G79" s="148">
        <v>0</v>
      </c>
      <c r="H79" s="184" t="s">
        <v>116</v>
      </c>
      <c r="I79" s="184"/>
      <c r="J79" s="151">
        <v>0</v>
      </c>
      <c r="K79" s="184" t="s">
        <v>120</v>
      </c>
      <c r="L79" s="184"/>
      <c r="M79" s="153">
        <v>0</v>
      </c>
      <c r="N79" s="60"/>
      <c r="O79" s="9"/>
    </row>
    <row r="80" spans="2:15" s="49" customFormat="1" ht="18.75" customHeight="1">
      <c r="B80" s="188" t="s">
        <v>93</v>
      </c>
      <c r="C80" s="184"/>
      <c r="D80" s="148">
        <v>0</v>
      </c>
      <c r="E80" s="184" t="s">
        <v>113</v>
      </c>
      <c r="F80" s="184"/>
      <c r="G80" s="148">
        <v>0</v>
      </c>
      <c r="H80" s="184" t="s">
        <v>117</v>
      </c>
      <c r="I80" s="184"/>
      <c r="J80" s="151">
        <v>0</v>
      </c>
      <c r="K80" s="184" t="s">
        <v>106</v>
      </c>
      <c r="L80" s="184"/>
      <c r="M80" s="153">
        <v>0</v>
      </c>
      <c r="N80" s="60"/>
      <c r="O80" s="9"/>
    </row>
    <row r="81" spans="2:15" s="49" customFormat="1" ht="18.75" customHeight="1">
      <c r="B81" s="188" t="s">
        <v>101</v>
      </c>
      <c r="C81" s="184"/>
      <c r="D81" s="148">
        <v>0</v>
      </c>
      <c r="E81" s="184" t="s">
        <v>111</v>
      </c>
      <c r="F81" s="184"/>
      <c r="G81" s="148">
        <v>0</v>
      </c>
      <c r="H81" s="184" t="s">
        <v>118</v>
      </c>
      <c r="I81" s="184"/>
      <c r="J81" s="148">
        <v>0</v>
      </c>
      <c r="K81" s="184" t="s">
        <v>162</v>
      </c>
      <c r="L81" s="184"/>
      <c r="M81" s="153">
        <v>0</v>
      </c>
      <c r="N81" s="60"/>
      <c r="O81" s="158"/>
    </row>
    <row r="82" spans="2:15" s="49" customFormat="1" ht="18.75" customHeight="1">
      <c r="B82" s="226" t="s">
        <v>102</v>
      </c>
      <c r="C82" s="213"/>
      <c r="D82" s="149">
        <v>0</v>
      </c>
      <c r="E82" s="213" t="s">
        <v>115</v>
      </c>
      <c r="F82" s="213"/>
      <c r="G82" s="149">
        <v>0</v>
      </c>
      <c r="H82" s="213" t="s">
        <v>119</v>
      </c>
      <c r="I82" s="213"/>
      <c r="J82" s="149">
        <v>0</v>
      </c>
      <c r="K82" s="213"/>
      <c r="L82" s="213"/>
      <c r="M82" s="154"/>
      <c r="N82" s="60"/>
      <c r="O82" s="9"/>
    </row>
    <row r="83" spans="10:15" s="49" customFormat="1" ht="14.25" customHeight="1">
      <c r="J83" s="140"/>
      <c r="K83" s="139"/>
      <c r="L83" s="82"/>
      <c r="M83" s="83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71" t="s">
        <v>195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3"/>
      <c r="O85" s="7"/>
    </row>
    <row r="86" spans="2:15" s="49" customFormat="1" ht="12" customHeight="1">
      <c r="B86" s="198" t="s">
        <v>196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7"/>
    </row>
    <row r="87" spans="2:15" s="49" customFormat="1" ht="12" customHeight="1">
      <c r="B87" s="198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00"/>
      <c r="O87" s="7"/>
    </row>
    <row r="88" spans="2:15" s="49" customFormat="1" ht="12" customHeight="1"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00"/>
      <c r="O88" s="7"/>
    </row>
    <row r="89" spans="2:15" s="49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7"/>
    </row>
    <row r="90" spans="2:15" s="49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7"/>
    </row>
    <row r="91" spans="2:15" s="49" customFormat="1" ht="12" customHeight="1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200"/>
      <c r="O91" s="7"/>
    </row>
    <row r="92" spans="2:15" s="49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7"/>
    </row>
    <row r="93" spans="2:15" s="49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7"/>
    </row>
    <row r="94" spans="2:15" s="49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7"/>
    </row>
    <row r="95" spans="2:15" s="49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7"/>
    </row>
    <row r="96" spans="2:15" s="49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7"/>
    </row>
    <row r="97" spans="2:15" s="49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7"/>
    </row>
    <row r="98" spans="2:15" s="49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7"/>
    </row>
    <row r="99" spans="2:15" s="49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7"/>
    </row>
    <row r="100" spans="2:15" s="49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7"/>
    </row>
  </sheetData>
  <sheetProtection/>
  <mergeCells count="131">
    <mergeCell ref="H75:I75"/>
    <mergeCell ref="E78:F78"/>
    <mergeCell ref="C3:D3"/>
    <mergeCell ref="M41:N41"/>
    <mergeCell ref="E40:F40"/>
    <mergeCell ref="C41:D41"/>
    <mergeCell ref="K40:L40"/>
    <mergeCell ref="L22:N22"/>
    <mergeCell ref="L26:N26"/>
    <mergeCell ref="L23:N23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J61:J66"/>
    <mergeCell ref="B54:N54"/>
    <mergeCell ref="K60:L60"/>
    <mergeCell ref="E41:F41"/>
    <mergeCell ref="C39:D39"/>
    <mergeCell ref="M40:N40"/>
    <mergeCell ref="K41:L41"/>
    <mergeCell ref="M39:N39"/>
    <mergeCell ref="B44:N44"/>
    <mergeCell ref="I39:J39"/>
    <mergeCell ref="C37:D37"/>
    <mergeCell ref="B89:N89"/>
    <mergeCell ref="M56:N56"/>
    <mergeCell ref="H81:I81"/>
    <mergeCell ref="H82:I82"/>
    <mergeCell ref="K81:L81"/>
    <mergeCell ref="C38:D38"/>
    <mergeCell ref="M37:N37"/>
    <mergeCell ref="G38:H38"/>
    <mergeCell ref="G39:H39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E39:F39"/>
    <mergeCell ref="C40:D40"/>
    <mergeCell ref="K38:L38"/>
    <mergeCell ref="K39:L39"/>
    <mergeCell ref="I40:J40"/>
    <mergeCell ref="G40:H40"/>
    <mergeCell ref="E38:F38"/>
    <mergeCell ref="I38:J38"/>
    <mergeCell ref="L24:N24"/>
    <mergeCell ref="L25:N25"/>
    <mergeCell ref="K35:L35"/>
    <mergeCell ref="M35:N35"/>
    <mergeCell ref="F22:H22"/>
    <mergeCell ref="F23:H23"/>
    <mergeCell ref="F24:H24"/>
    <mergeCell ref="F25:H25"/>
    <mergeCell ref="G35:H35"/>
    <mergeCell ref="I35:J35"/>
    <mergeCell ref="F26:H26"/>
    <mergeCell ref="G37:H37"/>
    <mergeCell ref="G36:H36"/>
    <mergeCell ref="E37:F37"/>
    <mergeCell ref="E35:F35"/>
    <mergeCell ref="I36:J36"/>
    <mergeCell ref="B43:N43"/>
    <mergeCell ref="G41:H41"/>
    <mergeCell ref="B35:B41"/>
    <mergeCell ref="K82:L82"/>
    <mergeCell ref="K65:N65"/>
    <mergeCell ref="K59:L59"/>
    <mergeCell ref="B76:C76"/>
    <mergeCell ref="H79:I79"/>
    <mergeCell ref="K36:L36"/>
    <mergeCell ref="E80:F80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B79:C79"/>
    <mergeCell ref="H77:I77"/>
    <mergeCell ref="K63:N63"/>
    <mergeCell ref="K76:L76"/>
    <mergeCell ref="B77:C77"/>
    <mergeCell ref="K62:N62"/>
    <mergeCell ref="K66:N66"/>
    <mergeCell ref="H76:I76"/>
    <mergeCell ref="H78:I78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61:N61"/>
    <mergeCell ref="B51:N51"/>
    <mergeCell ref="B45:N45"/>
    <mergeCell ref="B48:N48"/>
    <mergeCell ref="B47:N47"/>
    <mergeCell ref="B49:N49"/>
    <mergeCell ref="B46:N46"/>
    <mergeCell ref="B50:N5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2024-02-06T09:42:22Z</dcterms:modified>
  <cp:category/>
  <cp:version/>
  <cp:contentType/>
  <cp:contentStatus/>
</cp:coreProperties>
</file>