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Workbook________" defaultThemeVersion="166925"/>
  <mc:AlternateContent xmlns:mc="http://schemas.openxmlformats.org/markup-compatibility/2006">
    <mc:Choice Requires="x15">
      <x15ac:absPath xmlns:x15ac="http://schemas.microsoft.com/office/spreadsheetml/2010/11/ac" url="C:\Users\kmtnet\Desktop\관측일지\2026\2026.11\"/>
    </mc:Choice>
  </mc:AlternateContent>
  <xr:revisionPtr revIDLastSave="0" documentId="13_ncr:1_{06E2EA08-587A-4E28-B848-ED10D8EEFAB8}" xr6:coauthVersionLast="47" xr6:coauthVersionMax="47" xr10:uidLastSave="{00000000-0000-0000-0000-000000000000}"/>
  <bookViews>
    <workbookView xWindow="3480" yWindow="4464" windowWidth="17712" windowHeight="1914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1" i="1" l="1"/>
  <c r="P32" i="1"/>
  <c r="P33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P34" i="1" l="1"/>
  <c r="J12" i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>ICS에서 DTS로 관측영상이 정상적으로 전송되었는지 확인하는 스크립트 실행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<sst xmlns="http://schemas.openxmlformats.org/spreadsheetml/2006/main" count="210" uniqueCount="196">
  <si>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</si>
  <si>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</si>
  <si>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</si>
  <si>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</si>
  <si>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</si>
  <si>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</si>
  <si>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</si>
  <si>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</si>
  <si>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</si>
  <si>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</si>
  <si>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</si>
  <si>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</si>
  <si>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</si>
  <si>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</si>
  <si>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</si>
  <si>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</si>
  <si>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</si>
  <si>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</si>
  <si>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</si>
  <si>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</si>
  <si>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</si>
  <si>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</si>
  <si>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</si>
  <si>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</si>
  <si>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</si>
  <si>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</si>
  <si>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</si>
  <si>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</si>
  <si>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</si>
  <si>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</si>
  <si>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</si>
  <si>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</si>
  <si>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</si>
  <si>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</si>
  <si>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</si>
  <si>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</si>
  <si>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</si>
  <si>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</si>
  <si>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</si>
  <si>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</si>
  <si>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</si>
  <si>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</si>
  <si>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</si>
  <si>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</si>
  <si>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</si>
  <si>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</si>
  <si>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</si>
  <si>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</si>
  <si>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B</t>
    <phoneticPr fontId="4" type="noConversion"/>
  </si>
  <si>
    <t>V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</si>
  <si>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</si>
  <si>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</si>
  <si>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</si>
  <si>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</si>
  <si>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</si>
  <si>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</si>
  <si>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</si>
  <si>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</si>
  <si>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</si>
  <si>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</si>
  <si>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</si>
  <si>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</si>
  <si>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</si>
  <si>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</si>
  <si>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</si>
  <si>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</si>
  <si>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</si>
  <si>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</si>
  <si>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</si>
  <si>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</si>
  <si>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</si>
  <si>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</si>
  <si>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</si>
  <si>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</si>
  <si>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</si>
  <si>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</si>
  <si>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</si>
  <si>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</si>
  <si>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</si>
  <si>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</si>
  <si>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</si>
  <si>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</si>
  <si>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</si>
  <si>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</si>
  <si>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</si>
  <si>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</si>
  <si>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</si>
  <si>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</si>
  <si>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</si>
  <si>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</si>
  <si>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</si>
  <si>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</si>
  <si>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</si>
  <si>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</si>
  <si>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</si>
  <si>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</si>
  <si>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</si>
  <si>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</si>
  <si>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</si>
  <si>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</si>
  <si>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</si>
  <si>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</si>
  <si>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</si>
  <si>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</si>
  <si>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</si>
  <si>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</si>
  <si>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</si>
  <si>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</si>
  <si>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</si>
  <si>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</si>
  <si>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</si>
  <si>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</si>
  <si>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</si>
  <si>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</si>
  <si>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</si>
  <si>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</si>
  <si>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</si>
  <si>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</si>
  <si>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</si>
  <si>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</si>
  <si>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</si>
  <si>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</si>
  <si>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</si>
  <si>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</si>
  <si>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</si>
  <si>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</si>
  <si>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</si>
  <si>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</si>
  <si>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</si>
  <si>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</si>
  <si>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</si>
  <si>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</si>
  <si>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</si>
  <si>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</si>
  <si>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</si>
  <si>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</si>
  <si>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</si>
  <si>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</si>
  <si>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</si>
  <si>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</si>
  <si>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</si>
  <si>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</si>
  <si>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</si>
  <si>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</si>
  <si>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</si>
  <si>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</si>
  <si>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</si>
  <si>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</si>
  <si>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</si>
  <si>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</si>
  <si>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</si>
  <si>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</si>
  <si>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</si>
  <si>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</si>
  <si>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</si>
  <si>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</si>
  <si>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</si>
  <si>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</si>
  <si>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</si>
  <si>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</si>
  <si>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</si>
  <si>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</si>
  <si>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</si>
  <si>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AU</t>
    <phoneticPr fontId="4" type="noConversion"/>
  </si>
  <si>
    <t>OBS</t>
  </si>
  <si>
    <t>I</t>
  </si>
  <si>
    <t>CHK_ICS_to_DTS
실행</t>
    <phoneticPr fontId="20" type="noConversion"/>
  </si>
  <si>
    <t>실관측</t>
    <phoneticPr fontId="3" type="noConversion"/>
  </si>
  <si>
    <t xml:space="preserve"> Site Seeing</t>
    <phoneticPr fontId="3" type="noConversion"/>
  </si>
  <si>
    <t>배당시간</t>
    <phoneticPr fontId="4" type="noConversion"/>
  </si>
  <si>
    <t>계획시간</t>
    <phoneticPr fontId="4" type="noConversion"/>
  </si>
  <si>
    <t>R</t>
    <phoneticPr fontId="4" type="noConversion"/>
  </si>
  <si>
    <t>돔 회전 
이상</t>
    <phoneticPr fontId="23" type="noConversion"/>
  </si>
  <si>
    <t>돔 셔터 
이상</t>
    <phoneticPr fontId="23" type="noConversion"/>
  </si>
  <si>
    <t>돔 셔터 
소음</t>
    <phoneticPr fontId="23" type="noConversion"/>
  </si>
  <si>
    <t>돔 회전 
소음</t>
    <phoneticPr fontId="23" type="noConversion"/>
  </si>
  <si>
    <t>B</t>
  </si>
  <si>
    <t xml:space="preserve"> </t>
  </si>
  <si>
    <t>V</t>
  </si>
  <si>
    <t xml:space="preserve">BLG K2 mode(mkk2list.f) LAST No. </t>
    <phoneticPr fontId="3" type="noConversion"/>
  </si>
  <si>
    <t>R</t>
    <phoneticPr fontId="3" type="noConversion"/>
  </si>
  <si>
    <t>김예은</t>
    <phoneticPr fontId="3" type="noConversion"/>
  </si>
  <si>
    <t>-</t>
    <phoneticPr fontId="3" type="noConversion"/>
  </si>
  <si>
    <t>ARC</t>
    <phoneticPr fontId="3" type="noConversion"/>
  </si>
  <si>
    <t>ARC 0006 촬영중에 창문 자동 열림/ specstop으로 정지 후 창문 닫고 1장 재촬영</t>
    <phoneticPr fontId="3" type="noConversion"/>
  </si>
  <si>
    <t>BIAS</t>
    <phoneticPr fontId="3" type="noConversion"/>
  </si>
  <si>
    <t>FLAT</t>
    <phoneticPr fontId="3" type="noConversion"/>
  </si>
  <si>
    <t>Autoguiding이 풀려서 시도해본 것: gfaguidestop/ tcsreset/ GFA 재실행/ 관측 완전 종료 후 재시작/ 해결되기 전 ADC 문제로 넘어감</t>
    <phoneticPr fontId="3" type="noConversion"/>
  </si>
  <si>
    <t>FBP assign 중에 포지셔너가 작동을 중지함 (2차례)/ 포지셔너가 움직이지 않아 시도해본 것: 정상 종료 후 박스 내 스위치 껏다 켜기/ 해결</t>
    <phoneticPr fontId="3" type="noConversion"/>
  </si>
  <si>
    <t>관측 종료 후 단계별로 정리하던 중 FBP 역방향 구동중에 포지셔너가 움직이고 나서 에러가 뜸/ 해당 단계에서 망원경만 stow 하고 관측 종료 함</t>
    <phoneticPr fontId="3" type="noConversion"/>
  </si>
  <si>
    <t>mirror 시작 온도: 20.2도/ 끝: 15.7도</t>
    <phoneticPr fontId="3" type="noConversion"/>
  </si>
  <si>
    <t>OBJ</t>
    <phoneticPr fontId="3" type="noConversion"/>
  </si>
  <si>
    <t>천상현 박사님 )) ADC 연결불량 문제로 home이 안됨/ ADC 스위치 껏다 켜고 터미널에서 여러 차례 ADC 재실행/해결</t>
    <phoneticPr fontId="3" type="noConversion"/>
  </si>
  <si>
    <t>NE</t>
    <phoneticPr fontId="3" type="noConversion"/>
  </si>
  <si>
    <t>SE</t>
    <phoneticPr fontId="3" type="noConversion"/>
  </si>
  <si>
    <t>ESE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</si>
</sst>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8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9"/>
      <color indexed="81"/>
      <name val="Tahoma"/>
      <family val="2"/>
    </font>
    <font>
      <sz val="8"/>
      <color indexed="81"/>
      <name val="맑은 고딕"/>
      <family val="3"/>
      <charset val="129"/>
    </font>
    <font>
      <sz val="8"/>
      <color theme="1"/>
      <name val="맑은 고딕"/>
      <family val="3"/>
      <charset val="129"/>
    </font>
    <font>
      <sz val="10"/>
      <color theme="1"/>
      <name val="맑은 고딕"/>
      <family val="2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499984740745262"/>
      </left>
      <right/>
      <top/>
      <bottom/>
      <diagonal/>
    </border>
  </borders>
  <cellStyleXfs count="2">
    <xf numFmtId="0" fontId="0" fillId="0" borderId="0">
      <alignment vertical="center"/>
    </xf>
    <xf numFmtId="0" fontId="37" fillId="0" borderId="0">
      <alignment vertical="center"/>
    </xf>
  </cellStyleXfs>
  <cellXfs count="199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5" fillId="0" borderId="2" xfId="0" applyFont="1" applyBorder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</xf>
    <xf numFmtId="0" fontId="6" fillId="5" borderId="6" xfId="0" applyFont="1" applyFill="1" applyBorder="1" applyAlignment="1" applyProtection="1">
      <alignment horizontal="center" vertical="center"/>
    </xf>
    <xf numFmtId="177" fontId="6" fillId="5" borderId="7" xfId="0" applyNumberFormat="1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Protection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 applyProtection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vertical="center"/>
    </xf>
    <xf numFmtId="0" fontId="24" fillId="0" borderId="1" xfId="0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/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right" vertical="center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177" fontId="5" fillId="11" borderId="4" xfId="0" applyNumberFormat="1" applyFont="1" applyFill="1" applyBorder="1" applyAlignment="1" applyProtection="1">
      <alignment horizontal="center"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0" fontId="6" fillId="13" borderId="5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5" fillId="0" borderId="52" xfId="0" applyNumberFormat="1" applyFont="1" applyFill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vertical="center"/>
      <protection locked="0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20" fontId="5" fillId="0" borderId="26" xfId="0" applyNumberFormat="1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5" fillId="0" borderId="26" xfId="1" applyFont="1" applyBorder="1" applyAlignment="1" applyProtection="1">
      <alignment horizontal="left" vertical="center"/>
      <protection locked="0"/>
    </xf>
    <xf numFmtId="0" fontId="5" fillId="0" borderId="0" xfId="1" applyFont="1" applyAlignment="1" applyProtection="1">
      <alignment horizontal="left" vertical="center"/>
      <protection locked="0"/>
    </xf>
    <xf numFmtId="0" fontId="5" fillId="0" borderId="27" xfId="1" applyFont="1" applyBorder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20" fontId="5" fillId="0" borderId="26" xfId="0" applyNumberFormat="1" applyFont="1" applyBorder="1" applyAlignment="1" applyProtection="1">
      <alignment horizontal="left" vertical="center" wrapText="1"/>
      <protection locked="0"/>
    </xf>
    <xf numFmtId="20" fontId="5" fillId="0" borderId="0" xfId="0" applyNumberFormat="1" applyFont="1" applyBorder="1" applyAlignment="1" applyProtection="1">
      <alignment horizontal="left" vertical="center" wrapText="1"/>
      <protection locked="0"/>
    </xf>
    <xf numFmtId="20" fontId="5" fillId="0" borderId="27" xfId="0" applyNumberFormat="1" applyFont="1" applyBorder="1" applyAlignment="1" applyProtection="1">
      <alignment horizontal="left" vertical="center" wrapText="1"/>
      <protection locked="0"/>
    </xf>
    <xf numFmtId="0" fontId="24" fillId="0" borderId="32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</cellXfs>
  <cellStyles count="2">
    <cellStyle name="표준" xfId="0" builtinId="0"/>
    <cellStyle name="표준 2" xfId="1" xr:uid="{33AAB553-E4B0-45AB-8959-22B157C3B3D7}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CC66FF"/>
      <color rgb="FFFF3399"/>
      <color rgb="FFFF99CC"/>
      <color rgb="FFFFCCCC"/>
      <color rgb="FFFF0000"/>
      <color rgb="FFFF7C80"/>
      <color rgb="FFFF5050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137160</xdr:rowOff>
        </xdr:from>
        <xdr:to>
          <xdr:col>10</xdr:col>
          <xdr:colOff>419100</xdr:colOff>
          <xdr:row>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137160</xdr:rowOff>
        </xdr:from>
        <xdr:to>
          <xdr:col>11</xdr:col>
          <xdr:colOff>419100</xdr:colOff>
          <xdr:row>9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137160</xdr:rowOff>
        </xdr:from>
        <xdr:to>
          <xdr:col>12</xdr:col>
          <xdr:colOff>419100</xdr:colOff>
          <xdr:row>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137160</xdr:rowOff>
        </xdr:from>
        <xdr:to>
          <xdr:col>13</xdr:col>
          <xdr:colOff>419100</xdr:colOff>
          <xdr:row>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137160</xdr:rowOff>
        </xdr:from>
        <xdr:to>
          <xdr:col>14</xdr:col>
          <xdr:colOff>419100</xdr:colOff>
          <xdr:row>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137160</xdr:rowOff>
        </xdr:from>
        <xdr:to>
          <xdr:col>15</xdr:col>
          <xdr:colOff>419100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144780</xdr:rowOff>
        </xdr:from>
        <xdr:to>
          <xdr:col>10</xdr:col>
          <xdr:colOff>419100</xdr:colOff>
          <xdr:row>10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144780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144780</xdr:rowOff>
        </xdr:from>
        <xdr:to>
          <xdr:col>11</xdr:col>
          <xdr:colOff>419100</xdr:colOff>
          <xdr:row>10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144780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144780</xdr:rowOff>
        </xdr:from>
        <xdr:to>
          <xdr:col>12</xdr:col>
          <xdr:colOff>419100</xdr:colOff>
          <xdr:row>10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144780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144780</xdr:rowOff>
        </xdr:from>
        <xdr:to>
          <xdr:col>13</xdr:col>
          <xdr:colOff>419100</xdr:colOff>
          <xdr:row>10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144780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144780</xdr:rowOff>
        </xdr:from>
        <xdr:to>
          <xdr:col>14</xdr:col>
          <xdr:colOff>419100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144780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144780</xdr:rowOff>
        </xdr:from>
        <xdr:to>
          <xdr:col>15</xdr:col>
          <xdr:colOff>419100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144780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213360</xdr:rowOff>
        </xdr:from>
        <xdr:to>
          <xdr:col>6</xdr:col>
          <xdr:colOff>419100</xdr:colOff>
          <xdr:row>58</xdr:row>
          <xdr:rowOff>252248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213360</xdr:rowOff>
        </xdr:from>
        <xdr:to>
          <xdr:col>9</xdr:col>
          <xdr:colOff>419100</xdr:colOff>
          <xdr:row>58</xdr:row>
          <xdr:rowOff>252248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213360</xdr:rowOff>
        </xdr:from>
        <xdr:to>
          <xdr:col>12</xdr:col>
          <xdr:colOff>419100</xdr:colOff>
          <xdr:row>58</xdr:row>
          <xdr:rowOff>252248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213360</xdr:rowOff>
        </xdr:from>
        <xdr:to>
          <xdr:col>15</xdr:col>
          <xdr:colOff>419100</xdr:colOff>
          <xdr:row>58</xdr:row>
          <xdr:rowOff>252248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251460</xdr:rowOff>
        </xdr:from>
        <xdr:to>
          <xdr:col>3</xdr:col>
          <xdr:colOff>419100</xdr:colOff>
          <xdr:row>64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62</xdr:row>
          <xdr:rowOff>252248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251460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243840</xdr:rowOff>
        </xdr:from>
        <xdr:to>
          <xdr:col>9</xdr:col>
          <xdr:colOff>419100</xdr:colOff>
          <xdr:row>59</xdr:row>
          <xdr:rowOff>243840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251460</xdr:rowOff>
        </xdr:from>
        <xdr:to>
          <xdr:col>12</xdr:col>
          <xdr:colOff>419100</xdr:colOff>
          <xdr:row>64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251460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251460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251460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251460</xdr:rowOff>
        </xdr:from>
        <xdr:to>
          <xdr:col>15</xdr:col>
          <xdr:colOff>419100</xdr:colOff>
          <xdr:row>62</xdr:row>
          <xdr:rowOff>252248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tabSelected="1" zoomScale="145" zoomScaleNormal="145" workbookViewId="0">
      <selection activeCell="G12" sqref="G12"/>
    </sheetView>
  </sheetViews>
  <sheetFormatPr defaultColWidth="0" defaultRowHeight="10.8" zeroHeight="1" x14ac:dyDescent="0.35"/>
  <cols>
    <col min="1" max="1" width="0.77734375" style="65" customWidth="1"/>
    <col min="2" max="2" width="7.77734375" style="65" customWidth="1"/>
    <col min="3" max="16" width="6.77734375" style="65" customWidth="1"/>
    <col min="17" max="17" width="0.77734375" style="65" customWidth="1"/>
    <col min="18" max="18" width="9.21875" style="65" hidden="1" customWidth="1"/>
    <col min="19" max="16384" width="9.21875" style="65" hidden="1"/>
  </cols>
  <sheetData>
    <row r="1" spans="2:16" ht="13.5" customHeight="1" x14ac:dyDescent="0.35"/>
    <row r="2" spans="2:16" ht="14.25" customHeight="1" thickBot="1" x14ac:dyDescent="0.4">
      <c r="B2" s="149" t="s">
        <v>0</v>
      </c>
      <c r="C2" s="14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4">
      <c r="B3" s="34" t="s">
        <v>1</v>
      </c>
      <c r="C3" s="150">
        <v>46327</v>
      </c>
      <c r="D3" s="151"/>
      <c r="E3" s="1"/>
      <c r="F3" s="1"/>
      <c r="G3" s="1"/>
      <c r="H3" s="1"/>
      <c r="I3" s="1"/>
      <c r="J3" s="1"/>
      <c r="K3" s="66" t="s">
        <v>2</v>
      </c>
      <c r="L3" s="152">
        <f>(P31-(P32+P33))/P31*100</f>
        <v>25.751072961373396</v>
      </c>
      <c r="M3" s="152"/>
      <c r="N3" s="66" t="s">
        <v>3</v>
      </c>
      <c r="O3" s="152">
        <f>(P31-P33)/P31*100</f>
        <v>25.751072961373396</v>
      </c>
      <c r="P3" s="152"/>
    </row>
    <row r="4" spans="2:16" ht="14.25" customHeight="1" x14ac:dyDescent="0.35">
      <c r="B4" s="34" t="s">
        <v>4</v>
      </c>
      <c r="C4" s="2" t="s">
        <v>181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35">
      <c r="B5" s="34" t="s">
        <v>5</v>
      </c>
      <c r="C5" s="67" t="s">
        <v>163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35">
      <c r="B7" s="149" t="s">
        <v>6</v>
      </c>
      <c r="C7" s="149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35">
      <c r="B8" s="4"/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2:16" ht="14.25" customHeight="1" x14ac:dyDescent="0.35">
      <c r="B9" s="35" t="s">
        <v>21</v>
      </c>
      <c r="C9" s="7">
        <v>0.41319444444444442</v>
      </c>
      <c r="D9" s="8" t="s">
        <v>182</v>
      </c>
      <c r="E9" s="8">
        <v>17</v>
      </c>
      <c r="F9" s="8">
        <v>35.5</v>
      </c>
      <c r="G9" s="36" t="s">
        <v>193</v>
      </c>
      <c r="H9" s="8">
        <v>1.3</v>
      </c>
      <c r="I9" s="36">
        <v>60.1</v>
      </c>
      <c r="J9" s="9">
        <f>IF(L9, 1, 0) + IF(M9, 2, 0) + IF(N9, 4, 0) + IF(O9, 8, 0) + IF(P9, 16, 0)</f>
        <v>0</v>
      </c>
      <c r="K9" s="10" t="b">
        <v>1</v>
      </c>
      <c r="L9" s="10" t="b">
        <v>0</v>
      </c>
      <c r="M9" s="10" t="b">
        <v>0</v>
      </c>
      <c r="N9" s="10" t="b">
        <v>0</v>
      </c>
      <c r="O9" s="10" t="b">
        <v>0</v>
      </c>
      <c r="P9" s="10" t="b">
        <v>0</v>
      </c>
    </row>
    <row r="10" spans="2:16" ht="14.25" customHeight="1" x14ac:dyDescent="0.35">
      <c r="B10" s="35" t="s">
        <v>22</v>
      </c>
      <c r="C10" s="7">
        <v>0.58333333333333337</v>
      </c>
      <c r="D10" s="118" t="s">
        <v>182</v>
      </c>
      <c r="E10" s="8">
        <v>15.9</v>
      </c>
      <c r="F10" s="8">
        <v>35.299999999999997</v>
      </c>
      <c r="G10" s="36" t="s">
        <v>194</v>
      </c>
      <c r="H10" s="8">
        <v>7.1</v>
      </c>
      <c r="I10" s="11"/>
      <c r="J10" s="9">
        <f>IF(L10, 1, 0) + IF(M10, 2, 0) + IF(N10, 4, 0) + IF(O10, 8, 0) + IF(P10, 16, 0)</f>
        <v>0</v>
      </c>
      <c r="K10" s="12" t="b">
        <v>1</v>
      </c>
      <c r="L10" s="12" t="b">
        <v>0</v>
      </c>
      <c r="M10" s="12" t="b">
        <v>0</v>
      </c>
      <c r="N10" s="12" t="b">
        <v>0</v>
      </c>
      <c r="O10" s="12" t="b">
        <v>0</v>
      </c>
      <c r="P10" s="12" t="b">
        <v>0</v>
      </c>
    </row>
    <row r="11" spans="2:16" ht="14.25" customHeight="1" thickBot="1" x14ac:dyDescent="0.4">
      <c r="B11" s="13" t="s">
        <v>23</v>
      </c>
      <c r="C11" s="14">
        <v>0.7368055555555556</v>
      </c>
      <c r="D11" s="15" t="s">
        <v>182</v>
      </c>
      <c r="E11" s="15">
        <v>14.9</v>
      </c>
      <c r="F11" s="15">
        <v>31.7</v>
      </c>
      <c r="G11" s="36" t="s">
        <v>195</v>
      </c>
      <c r="H11" s="15">
        <v>2.4</v>
      </c>
      <c r="I11" s="16"/>
      <c r="J11" s="9">
        <f>IF(L11, 1, 0) + IF(M11, 2, 0) + IF(N11, 4, 0) + IF(O11, 8, 0) + IF(P11, 16, 0)</f>
        <v>0</v>
      </c>
      <c r="K11" s="12" t="b">
        <v>1</v>
      </c>
      <c r="L11" s="12" t="b">
        <v>0</v>
      </c>
      <c r="M11" s="12" t="b">
        <v>0</v>
      </c>
      <c r="N11" s="12" t="b">
        <v>0</v>
      </c>
      <c r="O11" s="12" t="b">
        <v>0</v>
      </c>
      <c r="P11" s="12" t="b">
        <v>0</v>
      </c>
    </row>
    <row r="12" spans="2:16" ht="14.25" customHeight="1" thickBot="1" x14ac:dyDescent="0.4">
      <c r="B12" s="17" t="s">
        <v>24</v>
      </c>
      <c r="C12" s="18">
        <f>(24-C9)+C11</f>
        <v>24.323611111111113</v>
      </c>
      <c r="D12" s="19" t="e">
        <f>AVERAGE(D9:D11)</f>
        <v>#DIV/0!</v>
      </c>
      <c r="E12" s="19">
        <f>AVERAGE(E9:E11)</f>
        <v>15.933333333333332</v>
      </c>
      <c r="F12" s="20">
        <f>AVERAGE(F9:F11)</f>
        <v>34.166666666666664</v>
      </c>
      <c r="G12" s="21"/>
      <c r="H12" s="22">
        <f>AVERAGE(H9:H11)</f>
        <v>3.6</v>
      </c>
      <c r="I12" s="23"/>
      <c r="J12" s="24">
        <f>AVERAGE(J9:J11)</f>
        <v>0</v>
      </c>
      <c r="K12" s="1"/>
      <c r="L12" s="1"/>
      <c r="M12" s="1"/>
      <c r="N12" s="1"/>
      <c r="O12" s="1"/>
      <c r="P12" s="1"/>
    </row>
    <row r="13" spans="2:16" ht="14.1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 x14ac:dyDescent="0.35">
      <c r="B14" s="149" t="s">
        <v>25</v>
      </c>
      <c r="C14" s="14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 x14ac:dyDescent="0.35">
      <c r="B15" s="4"/>
      <c r="C15" s="25" t="s">
        <v>26</v>
      </c>
      <c r="D15" s="26" t="s">
        <v>27</v>
      </c>
      <c r="E15" s="26" t="s">
        <v>28</v>
      </c>
      <c r="F15" s="26" t="s">
        <v>29</v>
      </c>
      <c r="G15" s="26" t="s">
        <v>30</v>
      </c>
      <c r="H15" s="26" t="s">
        <v>31</v>
      </c>
      <c r="I15" s="26" t="s">
        <v>32</v>
      </c>
      <c r="J15" s="26" t="s">
        <v>33</v>
      </c>
      <c r="K15" s="26" t="s">
        <v>34</v>
      </c>
      <c r="L15" s="26" t="s">
        <v>35</v>
      </c>
      <c r="M15" s="26" t="s">
        <v>36</v>
      </c>
      <c r="N15" s="26" t="s">
        <v>37</v>
      </c>
      <c r="O15" s="26" t="s">
        <v>38</v>
      </c>
      <c r="P15" s="34" t="s">
        <v>39</v>
      </c>
    </row>
    <row r="16" spans="2:16" ht="14.1" customHeight="1" x14ac:dyDescent="0.35">
      <c r="B16" s="35" t="s">
        <v>40</v>
      </c>
      <c r="C16" s="27" t="s">
        <v>164</v>
      </c>
      <c r="D16" s="27" t="s">
        <v>183</v>
      </c>
      <c r="E16" s="27" t="s">
        <v>185</v>
      </c>
      <c r="F16" s="27" t="s">
        <v>186</v>
      </c>
      <c r="G16" s="27" t="s">
        <v>191</v>
      </c>
      <c r="H16" s="27"/>
      <c r="I16" s="27"/>
      <c r="J16" s="27"/>
      <c r="K16" s="27"/>
      <c r="L16" s="27"/>
      <c r="M16" s="27"/>
      <c r="N16" s="27"/>
      <c r="O16" s="27"/>
      <c r="P16" s="27" t="s">
        <v>164</v>
      </c>
    </row>
    <row r="17" spans="2:16" ht="14.1" customHeight="1" x14ac:dyDescent="0.35">
      <c r="B17" s="35" t="s">
        <v>41</v>
      </c>
      <c r="C17" s="28"/>
      <c r="D17" s="28">
        <v>0.33402777777777776</v>
      </c>
      <c r="E17" s="28">
        <v>0.37222222222222223</v>
      </c>
      <c r="F17" s="28">
        <v>0.37708333333333333</v>
      </c>
      <c r="G17" s="28">
        <v>0.4826388888888889</v>
      </c>
      <c r="H17" s="28"/>
      <c r="I17" s="28"/>
      <c r="J17" s="28"/>
      <c r="K17" s="28"/>
      <c r="L17" s="28"/>
      <c r="M17" s="28"/>
      <c r="N17" s="28"/>
      <c r="O17" s="28"/>
      <c r="P17" s="28"/>
    </row>
    <row r="18" spans="2:16" ht="14.1" customHeight="1" x14ac:dyDescent="0.35">
      <c r="B18" s="35" t="s">
        <v>42</v>
      </c>
      <c r="C18" s="27"/>
      <c r="D18" s="27">
        <v>1</v>
      </c>
      <c r="E18" s="27">
        <v>10</v>
      </c>
      <c r="F18" s="27">
        <v>20</v>
      </c>
      <c r="G18" s="27">
        <v>21</v>
      </c>
      <c r="H18" s="27"/>
      <c r="I18" s="27"/>
      <c r="J18" s="27"/>
      <c r="K18" s="27"/>
      <c r="L18" s="27"/>
      <c r="M18" s="27"/>
      <c r="N18" s="27"/>
      <c r="O18" s="27"/>
      <c r="P18" s="117"/>
    </row>
    <row r="19" spans="2:16" ht="14.1" customHeight="1" thickBot="1" x14ac:dyDescent="0.4">
      <c r="B19" s="13" t="s">
        <v>43</v>
      </c>
      <c r="C19" s="29"/>
      <c r="D19" s="27">
        <v>9</v>
      </c>
      <c r="E19" s="30">
        <v>19</v>
      </c>
      <c r="F19" s="30">
        <v>20</v>
      </c>
      <c r="G19" s="30">
        <v>25</v>
      </c>
      <c r="H19" s="30"/>
      <c r="I19" s="30"/>
      <c r="J19" s="30"/>
      <c r="K19" s="30"/>
      <c r="L19" s="30"/>
      <c r="M19" s="30"/>
      <c r="N19" s="27"/>
      <c r="O19" s="27"/>
      <c r="P19" s="29"/>
    </row>
    <row r="20" spans="2:16" ht="14.1" customHeight="1" thickBot="1" x14ac:dyDescent="0.4">
      <c r="B20" s="31" t="s">
        <v>44</v>
      </c>
      <c r="C20" s="29"/>
      <c r="D20" s="32">
        <f>IF(ISNUMBER(D18),D19-D18+1,"")</f>
        <v>9</v>
      </c>
      <c r="E20" s="33">
        <f>IF(ISNUMBER(E18),E19-E18+1,"")</f>
        <v>10</v>
      </c>
      <c r="F20" s="33">
        <f>IF(ISNUMBER(F18),F19-F18+1,"")</f>
        <v>1</v>
      </c>
      <c r="G20" s="33">
        <f>IF(ISNUMBER(G18),G19-G18+1,"")</f>
        <v>5</v>
      </c>
      <c r="H20" s="33" t="str">
        <f>IF(ISNUMBER(H18),H19-H18+1,"")</f>
        <v/>
      </c>
      <c r="I20" s="33" t="str">
        <f t="shared" ref="I20:O20" si="0">IF(ISNUMBER(I18),I19-I18+1,"")</f>
        <v/>
      </c>
      <c r="J20" s="33" t="str">
        <f t="shared" si="0"/>
        <v/>
      </c>
      <c r="K20" s="33" t="str">
        <f t="shared" si="0"/>
        <v/>
      </c>
      <c r="L20" s="33" t="str">
        <f t="shared" si="0"/>
        <v/>
      </c>
      <c r="M20" s="33" t="str">
        <f t="shared" si="0"/>
        <v/>
      </c>
      <c r="N20" s="33" t="str">
        <f t="shared" si="0"/>
        <v/>
      </c>
      <c r="O20" s="33" t="str">
        <f t="shared" si="0"/>
        <v/>
      </c>
      <c r="P20" s="29"/>
    </row>
    <row r="21" spans="2:16" ht="13.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35">
      <c r="B22" s="158" t="s">
        <v>45</v>
      </c>
      <c r="C22" s="35" t="s">
        <v>21</v>
      </c>
      <c r="D22" s="35" t="s">
        <v>23</v>
      </c>
      <c r="E22" s="35" t="s">
        <v>46</v>
      </c>
      <c r="F22" s="159" t="s">
        <v>47</v>
      </c>
      <c r="G22" s="159"/>
      <c r="H22" s="159"/>
      <c r="I22" s="159"/>
      <c r="J22" s="35" t="s">
        <v>21</v>
      </c>
      <c r="K22" s="35" t="s">
        <v>23</v>
      </c>
      <c r="L22" s="35" t="s">
        <v>46</v>
      </c>
      <c r="M22" s="159" t="s">
        <v>47</v>
      </c>
      <c r="N22" s="159"/>
      <c r="O22" s="159"/>
      <c r="P22" s="159"/>
    </row>
    <row r="23" spans="2:16" ht="13.5" customHeight="1" x14ac:dyDescent="0.35">
      <c r="B23" s="158"/>
      <c r="C23" s="116"/>
      <c r="D23" s="116"/>
      <c r="E23" s="36" t="s">
        <v>48</v>
      </c>
      <c r="F23" s="157"/>
      <c r="G23" s="157"/>
      <c r="H23" s="157"/>
      <c r="I23" s="157"/>
      <c r="J23" s="106"/>
      <c r="K23" s="106"/>
      <c r="L23" s="116" t="s">
        <v>165</v>
      </c>
      <c r="M23" s="157"/>
      <c r="N23" s="157"/>
      <c r="O23" s="157"/>
      <c r="P23" s="157"/>
    </row>
    <row r="24" spans="2:16" ht="13.5" customHeight="1" x14ac:dyDescent="0.35">
      <c r="B24" s="158"/>
      <c r="C24" s="106"/>
      <c r="D24" s="106"/>
      <c r="E24" s="113" t="s">
        <v>178</v>
      </c>
      <c r="F24" s="157"/>
      <c r="G24" s="157"/>
      <c r="H24" s="157"/>
      <c r="I24" s="157"/>
      <c r="J24" s="106"/>
      <c r="K24" s="106"/>
      <c r="L24" s="36" t="s">
        <v>180</v>
      </c>
      <c r="M24" s="160"/>
      <c r="N24" s="161"/>
      <c r="O24" s="161"/>
      <c r="P24" s="162"/>
    </row>
    <row r="25" spans="2:16" ht="13.5" customHeight="1" x14ac:dyDescent="0.35">
      <c r="B25" s="158"/>
      <c r="C25" s="116"/>
      <c r="D25" s="116"/>
      <c r="E25" s="113" t="s">
        <v>171</v>
      </c>
      <c r="F25" s="157"/>
      <c r="G25" s="157"/>
      <c r="H25" s="157"/>
      <c r="I25" s="157"/>
      <c r="J25" s="106"/>
      <c r="K25" s="106"/>
      <c r="L25" s="36" t="s">
        <v>49</v>
      </c>
      <c r="M25" s="157"/>
      <c r="N25" s="157"/>
      <c r="O25" s="157"/>
      <c r="P25" s="157"/>
    </row>
    <row r="26" spans="2:16" ht="13.5" customHeight="1" x14ac:dyDescent="0.35">
      <c r="B26" s="158"/>
      <c r="C26" s="106"/>
      <c r="D26" s="106"/>
      <c r="E26" s="113" t="s">
        <v>165</v>
      </c>
      <c r="F26" s="157"/>
      <c r="G26" s="157"/>
      <c r="H26" s="157"/>
      <c r="I26" s="157"/>
      <c r="J26" s="106"/>
      <c r="K26" s="106"/>
      <c r="L26" s="36" t="s">
        <v>176</v>
      </c>
      <c r="M26" s="157"/>
      <c r="N26" s="157"/>
      <c r="O26" s="157"/>
      <c r="P26" s="157"/>
    </row>
    <row r="27" spans="2:16" ht="13.5" customHeight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 x14ac:dyDescent="0.4">
      <c r="B28" s="149" t="s">
        <v>50</v>
      </c>
      <c r="C28" s="149"/>
      <c r="D28" s="14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 x14ac:dyDescent="0.35">
      <c r="B29" s="37"/>
      <c r="C29" s="38" t="s">
        <v>51</v>
      </c>
      <c r="D29" s="39" t="s">
        <v>52</v>
      </c>
      <c r="E29" s="39" t="s">
        <v>53</v>
      </c>
      <c r="F29" s="39" t="s">
        <v>54</v>
      </c>
      <c r="G29" s="39" t="s">
        <v>55</v>
      </c>
      <c r="H29" s="39" t="s">
        <v>56</v>
      </c>
      <c r="I29" s="39" t="s">
        <v>57</v>
      </c>
      <c r="J29" s="39" t="s">
        <v>58</v>
      </c>
      <c r="K29" s="39" t="s">
        <v>59</v>
      </c>
      <c r="L29" s="39" t="s">
        <v>60</v>
      </c>
      <c r="M29" s="39" t="s">
        <v>61</v>
      </c>
      <c r="N29" s="39" t="s">
        <v>62</v>
      </c>
      <c r="O29" s="40" t="s">
        <v>63</v>
      </c>
      <c r="P29" s="41" t="s">
        <v>64</v>
      </c>
    </row>
    <row r="30" spans="2:16" ht="14.1" customHeight="1" x14ac:dyDescent="0.35">
      <c r="B30" s="37" t="s">
        <v>169</v>
      </c>
      <c r="C30" s="42"/>
      <c r="D30" s="43"/>
      <c r="E30" s="43"/>
      <c r="F30" s="43"/>
      <c r="G30" s="43"/>
      <c r="H30" s="43">
        <v>0.32361111111111113</v>
      </c>
      <c r="I30" s="43"/>
      <c r="J30" s="43"/>
      <c r="K30" s="44"/>
      <c r="L30" s="43"/>
      <c r="M30" s="43"/>
      <c r="N30" s="43"/>
      <c r="O30" s="45"/>
      <c r="P30" s="46">
        <f>SUM(C30:J30,L30:N30)</f>
        <v>0.32361111111111113</v>
      </c>
    </row>
    <row r="31" spans="2:16" ht="14.1" customHeight="1" x14ac:dyDescent="0.35">
      <c r="B31" s="37" t="s">
        <v>170</v>
      </c>
      <c r="C31" s="47"/>
      <c r="D31" s="7"/>
      <c r="E31" s="7"/>
      <c r="F31" s="7"/>
      <c r="G31" s="7"/>
      <c r="H31" s="7">
        <v>0.32361111111111113</v>
      </c>
      <c r="I31" s="7"/>
      <c r="J31" s="7"/>
      <c r="K31" s="7"/>
      <c r="L31" s="7"/>
      <c r="M31" s="7"/>
      <c r="N31" s="7"/>
      <c r="O31" s="48"/>
      <c r="P31" s="46">
        <f>SUM(C31:N31)</f>
        <v>0.32361111111111113</v>
      </c>
    </row>
    <row r="32" spans="2:16" ht="14.1" customHeight="1" x14ac:dyDescent="0.35">
      <c r="B32" s="37" t="s">
        <v>65</v>
      </c>
      <c r="C32" s="49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1"/>
      <c r="P32" s="46">
        <f>SUM(C32:N32)</f>
        <v>0</v>
      </c>
    </row>
    <row r="33" spans="2:16" ht="14.1" customHeight="1" thickBot="1" x14ac:dyDescent="0.4">
      <c r="B33" s="37" t="s">
        <v>66</v>
      </c>
      <c r="C33" s="52"/>
      <c r="D33" s="53"/>
      <c r="E33" s="53"/>
      <c r="F33" s="53"/>
      <c r="G33" s="53"/>
      <c r="H33" s="53">
        <v>0.24027777777777778</v>
      </c>
      <c r="I33" s="53"/>
      <c r="J33" s="53"/>
      <c r="K33" s="53"/>
      <c r="L33" s="53"/>
      <c r="M33" s="53"/>
      <c r="N33" s="53"/>
      <c r="O33" s="54"/>
      <c r="P33" s="55">
        <f>SUM(C33:N33)</f>
        <v>0.24027777777777778</v>
      </c>
    </row>
    <row r="34" spans="2:16" ht="14.1" customHeight="1" x14ac:dyDescent="0.35">
      <c r="B34" s="109" t="s">
        <v>167</v>
      </c>
      <c r="C34" s="110">
        <f>C31-C32-C33</f>
        <v>0</v>
      </c>
      <c r="D34" s="110">
        <f t="shared" ref="D34:P34" si="1">D31-D32-D33</f>
        <v>0</v>
      </c>
      <c r="E34" s="110">
        <f t="shared" si="1"/>
        <v>0</v>
      </c>
      <c r="F34" s="110">
        <f t="shared" si="1"/>
        <v>0</v>
      </c>
      <c r="G34" s="110">
        <f t="shared" si="1"/>
        <v>0</v>
      </c>
      <c r="H34" s="110">
        <f t="shared" si="1"/>
        <v>8.3333333333333343E-2</v>
      </c>
      <c r="I34" s="110">
        <f t="shared" si="1"/>
        <v>0</v>
      </c>
      <c r="J34" s="110">
        <f t="shared" si="1"/>
        <v>0</v>
      </c>
      <c r="K34" s="110">
        <f t="shared" si="1"/>
        <v>0</v>
      </c>
      <c r="L34" s="110">
        <f t="shared" si="1"/>
        <v>0</v>
      </c>
      <c r="M34" s="110">
        <f t="shared" si="1"/>
        <v>0</v>
      </c>
      <c r="N34" s="110">
        <f t="shared" si="1"/>
        <v>0</v>
      </c>
      <c r="O34" s="114"/>
      <c r="P34" s="111">
        <f t="shared" si="1"/>
        <v>8.3333333333333343E-2</v>
      </c>
    </row>
    <row r="35" spans="2:16" ht="13.5" customHeight="1" x14ac:dyDescent="0.35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16" ht="18" customHeight="1" x14ac:dyDescent="0.35">
      <c r="B36" s="163" t="s">
        <v>67</v>
      </c>
      <c r="C36" s="147"/>
      <c r="D36" s="148"/>
      <c r="E36" s="147"/>
      <c r="F36" s="148"/>
      <c r="G36" s="147"/>
      <c r="H36" s="148"/>
      <c r="I36" s="147"/>
      <c r="J36" s="148"/>
      <c r="K36" s="147"/>
      <c r="L36" s="148"/>
      <c r="M36" s="147"/>
      <c r="N36" s="148"/>
      <c r="O36" s="119"/>
      <c r="P36" s="119"/>
    </row>
    <row r="37" spans="2:16" ht="18" customHeight="1" x14ac:dyDescent="0.35">
      <c r="B37" s="164"/>
      <c r="C37" s="147"/>
      <c r="D37" s="148"/>
      <c r="E37" s="119"/>
      <c r="F37" s="119"/>
      <c r="G37" s="119"/>
      <c r="H37" s="119"/>
      <c r="I37" s="119"/>
      <c r="J37" s="119"/>
      <c r="K37" s="119"/>
      <c r="L37" s="119"/>
      <c r="M37" s="147"/>
      <c r="N37" s="148"/>
      <c r="O37" s="119"/>
      <c r="P37" s="119"/>
    </row>
    <row r="38" spans="2:16" ht="18" customHeight="1" x14ac:dyDescent="0.35">
      <c r="B38" s="164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</row>
    <row r="39" spans="2:16" ht="18" customHeight="1" x14ac:dyDescent="0.35">
      <c r="B39" s="164"/>
      <c r="C39" s="119"/>
      <c r="D39" s="119"/>
      <c r="E39" s="119"/>
      <c r="F39" s="119"/>
      <c r="G39" s="119"/>
      <c r="H39" s="119"/>
      <c r="I39" s="119"/>
      <c r="J39" s="119"/>
      <c r="K39" s="119" t="s">
        <v>177</v>
      </c>
      <c r="L39" s="119"/>
      <c r="M39" s="119"/>
      <c r="N39" s="119"/>
      <c r="O39" s="119"/>
      <c r="P39" s="119"/>
    </row>
    <row r="40" spans="2:16" ht="18" customHeight="1" x14ac:dyDescent="0.35">
      <c r="B40" s="164"/>
      <c r="C40" s="119"/>
      <c r="D40" s="119"/>
      <c r="E40" s="119"/>
      <c r="F40" s="119"/>
      <c r="G40" s="166"/>
      <c r="H40" s="166"/>
      <c r="I40" s="119"/>
      <c r="J40" s="119"/>
      <c r="K40" s="119"/>
      <c r="L40" s="119"/>
      <c r="M40" s="119"/>
      <c r="N40" s="119"/>
      <c r="O40" s="119"/>
      <c r="P40" s="119"/>
    </row>
    <row r="41" spans="2:16" ht="18" customHeight="1" x14ac:dyDescent="0.35">
      <c r="B41" s="165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</row>
    <row r="42" spans="2:16" ht="13.5" customHeight="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35">
      <c r="B43" s="170" t="s">
        <v>68</v>
      </c>
      <c r="C43" s="171"/>
      <c r="D43" s="171"/>
      <c r="E43" s="171"/>
      <c r="F43" s="171"/>
      <c r="G43" s="171"/>
      <c r="H43" s="171"/>
      <c r="I43" s="171"/>
      <c r="J43" s="171"/>
      <c r="K43" s="171"/>
      <c r="L43" s="171"/>
      <c r="M43" s="171"/>
      <c r="N43" s="171"/>
      <c r="O43" s="171"/>
      <c r="P43" s="172"/>
    </row>
    <row r="44" spans="2:16" ht="14.1" customHeight="1" x14ac:dyDescent="0.35">
      <c r="B44" s="173" t="s">
        <v>190</v>
      </c>
      <c r="C44" s="174"/>
      <c r="D44" s="174"/>
      <c r="E44" s="174"/>
      <c r="F44" s="174"/>
      <c r="G44" s="174"/>
      <c r="H44" s="174"/>
      <c r="I44" s="174"/>
      <c r="J44" s="174"/>
      <c r="K44" s="174"/>
      <c r="L44" s="174"/>
      <c r="M44" s="174"/>
      <c r="N44" s="174"/>
      <c r="O44" s="174"/>
      <c r="P44" s="175"/>
    </row>
    <row r="45" spans="2:16" ht="14.1" customHeight="1" x14ac:dyDescent="0.35">
      <c r="B45" s="176" t="s">
        <v>184</v>
      </c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5"/>
    </row>
    <row r="46" spans="2:16" ht="14.1" customHeight="1" x14ac:dyDescent="0.35">
      <c r="B46" s="176" t="s">
        <v>188</v>
      </c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</row>
    <row r="47" spans="2:16" ht="14.1" customHeight="1" x14ac:dyDescent="0.35">
      <c r="B47" s="123" t="s">
        <v>187</v>
      </c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5"/>
    </row>
    <row r="48" spans="2:16" ht="14.1" customHeight="1" x14ac:dyDescent="0.35">
      <c r="B48" s="178" t="s">
        <v>192</v>
      </c>
      <c r="C48" s="179"/>
      <c r="D48" s="179"/>
      <c r="E48" s="179"/>
      <c r="F48" s="179"/>
      <c r="G48" s="179"/>
      <c r="H48" s="179"/>
      <c r="I48" s="179"/>
      <c r="J48" s="179"/>
      <c r="K48" s="179"/>
      <c r="L48" s="179"/>
      <c r="M48" s="179"/>
      <c r="N48" s="179"/>
      <c r="O48" s="179"/>
      <c r="P48" s="180"/>
    </row>
    <row r="49" spans="2:16" ht="14.1" customHeight="1" x14ac:dyDescent="0.35">
      <c r="B49" s="177" t="s">
        <v>189</v>
      </c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</row>
    <row r="50" spans="2:16" ht="14.1" customHeight="1" x14ac:dyDescent="0.35">
      <c r="B50" s="176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</row>
    <row r="51" spans="2:16" ht="14.1" customHeight="1" x14ac:dyDescent="0.35">
      <c r="B51" s="176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5"/>
    </row>
    <row r="52" spans="2:16" ht="14.1" customHeight="1" x14ac:dyDescent="0.35">
      <c r="B52" s="176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5"/>
    </row>
    <row r="53" spans="2:16" ht="14.1" customHeight="1" thickBot="1" x14ac:dyDescent="0.4">
      <c r="B53" s="195" t="s">
        <v>168</v>
      </c>
      <c r="C53" s="196"/>
      <c r="D53" s="115"/>
      <c r="E53" s="115"/>
      <c r="F53" s="115"/>
      <c r="G53" s="197"/>
      <c r="H53" s="196"/>
      <c r="I53" s="196"/>
      <c r="J53" s="196"/>
      <c r="K53" s="196"/>
      <c r="L53" s="196"/>
      <c r="M53" s="196"/>
      <c r="N53" s="196"/>
      <c r="O53" s="196"/>
      <c r="P53" s="198"/>
    </row>
    <row r="54" spans="2:16" ht="14.1" customHeight="1" thickTop="1" thickBot="1" x14ac:dyDescent="0.4">
      <c r="B54" s="190" t="s">
        <v>179</v>
      </c>
      <c r="C54" s="191"/>
      <c r="D54" s="191"/>
      <c r="E54" s="191"/>
      <c r="F54" s="112"/>
      <c r="G54" s="192"/>
      <c r="H54" s="193"/>
      <c r="I54" s="193"/>
      <c r="J54" s="193"/>
      <c r="K54" s="193"/>
      <c r="L54" s="193"/>
      <c r="M54" s="193"/>
      <c r="N54" s="193"/>
      <c r="O54" s="193"/>
      <c r="P54" s="194"/>
    </row>
    <row r="55" spans="2:16" ht="13.5" customHeight="1" thickTop="1" x14ac:dyDescent="0.35"/>
    <row r="56" spans="2:16" ht="17.25" customHeight="1" x14ac:dyDescent="0.35">
      <c r="B56" s="134" t="s">
        <v>69</v>
      </c>
      <c r="C56" s="134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7"/>
      <c r="P56" s="57"/>
    </row>
    <row r="57" spans="2:16" ht="17.100000000000001" customHeight="1" x14ac:dyDescent="0.35">
      <c r="B57" s="135" t="s">
        <v>70</v>
      </c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7"/>
      <c r="N57" s="138" t="s">
        <v>71</v>
      </c>
      <c r="O57" s="136"/>
      <c r="P57" s="139"/>
    </row>
    <row r="58" spans="2:16" ht="17.100000000000001" customHeight="1" x14ac:dyDescent="0.35">
      <c r="B58" s="140" t="s">
        <v>72</v>
      </c>
      <c r="C58" s="141"/>
      <c r="D58" s="142"/>
      <c r="E58" s="140" t="s">
        <v>73</v>
      </c>
      <c r="F58" s="141"/>
      <c r="G58" s="142"/>
      <c r="H58" s="141" t="s">
        <v>74</v>
      </c>
      <c r="I58" s="141"/>
      <c r="J58" s="141"/>
      <c r="K58" s="143" t="s">
        <v>75</v>
      </c>
      <c r="L58" s="141"/>
      <c r="M58" s="144"/>
      <c r="N58" s="145"/>
      <c r="O58" s="141"/>
      <c r="P58" s="146"/>
    </row>
    <row r="59" spans="2:16" ht="20.100000000000001" customHeight="1" x14ac:dyDescent="0.35">
      <c r="B59" s="181" t="s">
        <v>76</v>
      </c>
      <c r="C59" s="168"/>
      <c r="D59" s="58">
        <v>7</v>
      </c>
      <c r="E59" s="181" t="s">
        <v>77</v>
      </c>
      <c r="F59" s="168"/>
      <c r="G59" s="58" t="b">
        <v>1</v>
      </c>
      <c r="H59" s="167" t="s">
        <v>78</v>
      </c>
      <c r="I59" s="168"/>
      <c r="J59" s="58" t="b">
        <v>1</v>
      </c>
      <c r="K59" s="167" t="s">
        <v>79</v>
      </c>
      <c r="L59" s="168"/>
      <c r="M59" s="58" t="b">
        <v>1</v>
      </c>
      <c r="N59" s="169" t="s">
        <v>80</v>
      </c>
      <c r="O59" s="168"/>
      <c r="P59" s="58" t="b">
        <v>1</v>
      </c>
    </row>
    <row r="60" spans="2:16" ht="20.100000000000001" customHeight="1" x14ac:dyDescent="0.35">
      <c r="B60" s="181" t="s">
        <v>81</v>
      </c>
      <c r="C60" s="168"/>
      <c r="D60" s="58" t="b">
        <v>1</v>
      </c>
      <c r="E60" s="181" t="s">
        <v>82</v>
      </c>
      <c r="F60" s="168"/>
      <c r="G60" s="58" t="b">
        <v>1</v>
      </c>
      <c r="H60" s="167" t="s">
        <v>83</v>
      </c>
      <c r="I60" s="168"/>
      <c r="J60" s="58" t="b">
        <v>1</v>
      </c>
      <c r="K60" s="167" t="s">
        <v>84</v>
      </c>
      <c r="L60" s="168"/>
      <c r="M60" s="58" t="b">
        <v>1</v>
      </c>
      <c r="N60" s="169" t="s">
        <v>85</v>
      </c>
      <c r="O60" s="168"/>
      <c r="P60" s="58" t="b">
        <v>1</v>
      </c>
    </row>
    <row r="61" spans="2:16" ht="20.100000000000001" customHeight="1" x14ac:dyDescent="0.35">
      <c r="B61" s="181" t="s">
        <v>86</v>
      </c>
      <c r="C61" s="168"/>
      <c r="D61" s="58" t="b">
        <v>1</v>
      </c>
      <c r="E61" s="181" t="s">
        <v>87</v>
      </c>
      <c r="F61" s="168"/>
      <c r="G61" s="58" t="b">
        <v>1</v>
      </c>
      <c r="H61" s="167" t="s">
        <v>88</v>
      </c>
      <c r="I61" s="168"/>
      <c r="J61" s="58" t="b">
        <v>1</v>
      </c>
      <c r="K61" s="167" t="s">
        <v>89</v>
      </c>
      <c r="L61" s="168"/>
      <c r="M61" s="58" t="b">
        <v>1</v>
      </c>
      <c r="N61" s="169" t="s">
        <v>90</v>
      </c>
      <c r="O61" s="168"/>
      <c r="P61" s="58" t="b">
        <v>1</v>
      </c>
    </row>
    <row r="62" spans="2:16" ht="20.100000000000001" customHeight="1" x14ac:dyDescent="0.35">
      <c r="B62" s="167" t="s">
        <v>88</v>
      </c>
      <c r="C62" s="168"/>
      <c r="D62" s="58" t="b">
        <v>1</v>
      </c>
      <c r="E62" s="181" t="s">
        <v>91</v>
      </c>
      <c r="F62" s="168"/>
      <c r="G62" s="58" t="b">
        <v>1</v>
      </c>
      <c r="H62" s="167" t="s">
        <v>92</v>
      </c>
      <c r="I62" s="168"/>
      <c r="J62" s="58" t="b">
        <v>0</v>
      </c>
      <c r="K62" s="167" t="s">
        <v>93</v>
      </c>
      <c r="L62" s="168"/>
      <c r="M62" s="58" t="b">
        <v>1</v>
      </c>
      <c r="N62" s="169" t="s">
        <v>83</v>
      </c>
      <c r="O62" s="168"/>
      <c r="P62" s="58" t="b">
        <v>1</v>
      </c>
    </row>
    <row r="63" spans="2:16" ht="20.100000000000001" customHeight="1" x14ac:dyDescent="0.35">
      <c r="B63" s="167" t="s">
        <v>94</v>
      </c>
      <c r="C63" s="168"/>
      <c r="D63" s="58" t="b">
        <v>1</v>
      </c>
      <c r="E63" s="181" t="s">
        <v>95</v>
      </c>
      <c r="F63" s="168"/>
      <c r="G63" s="58" t="b">
        <v>1</v>
      </c>
      <c r="H63" s="68"/>
      <c r="I63" s="69"/>
      <c r="J63" s="70"/>
      <c r="K63" s="167" t="s">
        <v>96</v>
      </c>
      <c r="L63" s="168"/>
      <c r="M63" s="58" t="b">
        <v>1</v>
      </c>
      <c r="N63" s="169" t="s">
        <v>166</v>
      </c>
      <c r="O63" s="168"/>
      <c r="P63" s="58" t="b">
        <v>1</v>
      </c>
    </row>
    <row r="64" spans="2:16" ht="20.100000000000001" customHeight="1" x14ac:dyDescent="0.35">
      <c r="B64" s="167" t="s">
        <v>97</v>
      </c>
      <c r="C64" s="168"/>
      <c r="D64" s="58" t="b">
        <v>0</v>
      </c>
      <c r="E64" s="181" t="s">
        <v>98</v>
      </c>
      <c r="F64" s="168"/>
      <c r="G64" s="58" t="b">
        <v>1</v>
      </c>
      <c r="H64" s="71"/>
      <c r="I64" s="72"/>
      <c r="J64" s="73"/>
      <c r="K64" s="188" t="s">
        <v>99</v>
      </c>
      <c r="L64" s="189"/>
      <c r="M64" s="58" t="b">
        <v>1</v>
      </c>
      <c r="N64" s="74"/>
      <c r="O64" s="75"/>
      <c r="P64" s="76"/>
    </row>
    <row r="65" spans="2:17" ht="20.100000000000001" customHeight="1" x14ac:dyDescent="0.35">
      <c r="B65" s="75"/>
      <c r="C65" s="75"/>
      <c r="D65" s="77" t="b">
        <v>0</v>
      </c>
      <c r="E65" s="181" t="s">
        <v>162</v>
      </c>
      <c r="F65" s="168"/>
      <c r="G65" s="58" t="b">
        <v>1</v>
      </c>
      <c r="H65" s="72"/>
      <c r="I65" s="72"/>
      <c r="J65" s="78"/>
      <c r="K65" s="75"/>
      <c r="L65" s="75"/>
      <c r="M65" s="78"/>
      <c r="N65" s="79"/>
      <c r="O65" s="79"/>
      <c r="P65" s="78" t="b">
        <v>0</v>
      </c>
    </row>
    <row r="66" spans="2:17" ht="20.100000000000001" customHeight="1" x14ac:dyDescent="0.3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2:17" ht="20.100000000000001" customHeight="1" x14ac:dyDescent="0.35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2:17" ht="20.100000000000001" customHeight="1" thickBot="1" x14ac:dyDescent="0.4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</row>
    <row r="69" spans="2:17" ht="10.050000000000001" customHeight="1" x14ac:dyDescent="0.35">
      <c r="B69" s="182" t="s">
        <v>105</v>
      </c>
      <c r="C69" s="182"/>
      <c r="D69" s="81"/>
      <c r="E69" s="81"/>
      <c r="F69" s="184" t="s">
        <v>106</v>
      </c>
      <c r="G69" s="186" t="s">
        <v>107</v>
      </c>
      <c r="H69" s="81"/>
      <c r="I69" s="182" t="s">
        <v>108</v>
      </c>
      <c r="J69" s="182"/>
      <c r="K69" s="81"/>
      <c r="L69" s="82" t="s">
        <v>100</v>
      </c>
      <c r="M69" s="83" t="s">
        <v>101</v>
      </c>
      <c r="N69" s="83" t="s">
        <v>102</v>
      </c>
      <c r="O69" s="83" t="s">
        <v>103</v>
      </c>
      <c r="P69" s="84" t="s">
        <v>104</v>
      </c>
    </row>
    <row r="70" spans="2:17" ht="10.050000000000001" customHeight="1" thickBot="1" x14ac:dyDescent="0.25">
      <c r="B70" s="183"/>
      <c r="C70" s="183"/>
      <c r="D70" s="85"/>
      <c r="E70" s="86"/>
      <c r="F70" s="185"/>
      <c r="G70" s="187"/>
      <c r="H70" s="87"/>
      <c r="I70" s="183"/>
      <c r="J70" s="183"/>
      <c r="K70" s="81"/>
      <c r="L70" s="88" t="s">
        <v>109</v>
      </c>
      <c r="M70" s="89">
        <v>0</v>
      </c>
      <c r="N70" s="89">
        <v>1</v>
      </c>
      <c r="O70" s="89">
        <v>2</v>
      </c>
      <c r="P70" s="90">
        <v>4</v>
      </c>
    </row>
    <row r="71" spans="2:17" ht="20.100000000000001" customHeight="1" x14ac:dyDescent="0.35">
      <c r="B71" s="91" t="s">
        <v>110</v>
      </c>
      <c r="C71" s="92" t="s">
        <v>111</v>
      </c>
      <c r="D71" s="93" t="s">
        <v>112</v>
      </c>
      <c r="E71" s="94" t="s">
        <v>113</v>
      </c>
      <c r="F71" s="92" t="s">
        <v>111</v>
      </c>
      <c r="G71" s="95" t="s">
        <v>112</v>
      </c>
      <c r="H71" s="96"/>
      <c r="I71" s="97" t="s">
        <v>114</v>
      </c>
      <c r="J71" s="59">
        <v>0</v>
      </c>
      <c r="K71" s="98" t="s">
        <v>172</v>
      </c>
      <c r="L71" s="59">
        <v>0</v>
      </c>
      <c r="M71" s="97" t="s">
        <v>115</v>
      </c>
      <c r="N71" s="59">
        <v>0</v>
      </c>
      <c r="O71" s="99" t="s">
        <v>116</v>
      </c>
      <c r="P71" s="59">
        <v>0</v>
      </c>
      <c r="Q71" s="107"/>
    </row>
    <row r="72" spans="2:17" ht="20.100000000000001" customHeight="1" x14ac:dyDescent="0.35">
      <c r="B72" s="100" t="s">
        <v>117</v>
      </c>
      <c r="C72" s="60"/>
      <c r="D72" s="60"/>
      <c r="E72" s="100" t="s">
        <v>118</v>
      </c>
      <c r="F72" s="60">
        <v>18.600000000000001</v>
      </c>
      <c r="G72" s="60">
        <v>18.3</v>
      </c>
      <c r="H72" s="101"/>
      <c r="I72" s="97" t="s">
        <v>119</v>
      </c>
      <c r="J72" s="59">
        <v>0</v>
      </c>
      <c r="K72" s="98" t="s">
        <v>173</v>
      </c>
      <c r="L72" s="59">
        <v>0</v>
      </c>
      <c r="M72" s="98" t="s">
        <v>120</v>
      </c>
      <c r="N72" s="59">
        <v>0</v>
      </c>
      <c r="O72" s="98" t="s">
        <v>175</v>
      </c>
      <c r="P72" s="59">
        <v>0</v>
      </c>
      <c r="Q72" s="107"/>
    </row>
    <row r="73" spans="2:17" ht="20.100000000000001" customHeight="1" x14ac:dyDescent="0.35">
      <c r="B73" s="100" t="s">
        <v>121</v>
      </c>
      <c r="C73" s="60"/>
      <c r="D73" s="60"/>
      <c r="E73" s="102" t="s">
        <v>122</v>
      </c>
      <c r="F73" s="61">
        <v>59.4</v>
      </c>
      <c r="G73" s="61">
        <v>38.1</v>
      </c>
      <c r="H73" s="101"/>
      <c r="I73" s="97" t="s">
        <v>123</v>
      </c>
      <c r="J73" s="59">
        <v>0</v>
      </c>
      <c r="K73" s="98" t="s">
        <v>124</v>
      </c>
      <c r="L73" s="59">
        <v>0</v>
      </c>
      <c r="M73" s="98" t="s">
        <v>125</v>
      </c>
      <c r="N73" s="59">
        <v>0</v>
      </c>
      <c r="O73" s="98" t="s">
        <v>174</v>
      </c>
      <c r="P73" s="59">
        <v>0</v>
      </c>
      <c r="Q73" s="107"/>
    </row>
    <row r="74" spans="2:17" ht="20.100000000000001" customHeight="1" x14ac:dyDescent="0.35">
      <c r="B74" s="100" t="s">
        <v>126</v>
      </c>
      <c r="C74" s="60"/>
      <c r="D74" s="60"/>
      <c r="E74" s="102" t="s">
        <v>127</v>
      </c>
      <c r="F74" s="62"/>
      <c r="G74" s="62"/>
      <c r="H74" s="101"/>
      <c r="I74" s="97" t="s">
        <v>128</v>
      </c>
      <c r="J74" s="59">
        <v>0</v>
      </c>
      <c r="K74" s="98" t="s">
        <v>129</v>
      </c>
      <c r="L74" s="59">
        <v>0</v>
      </c>
      <c r="M74" s="97" t="s">
        <v>130</v>
      </c>
      <c r="N74" s="59">
        <v>0</v>
      </c>
      <c r="O74" s="81"/>
      <c r="P74" s="81"/>
      <c r="Q74" s="107"/>
    </row>
    <row r="75" spans="2:17" ht="20.100000000000001" customHeight="1" x14ac:dyDescent="0.2">
      <c r="B75" s="100" t="s">
        <v>131</v>
      </c>
      <c r="C75" s="60"/>
      <c r="D75" s="60"/>
      <c r="E75" s="102" t="s">
        <v>132</v>
      </c>
      <c r="F75" s="62"/>
      <c r="G75" s="62"/>
      <c r="H75" s="103"/>
      <c r="I75" s="97" t="s">
        <v>133</v>
      </c>
      <c r="J75" s="59">
        <v>0</v>
      </c>
      <c r="K75" s="98" t="s">
        <v>134</v>
      </c>
      <c r="L75" s="59">
        <v>0</v>
      </c>
      <c r="M75" s="97" t="s">
        <v>135</v>
      </c>
      <c r="N75" s="59">
        <v>0</v>
      </c>
      <c r="O75" s="81"/>
      <c r="P75" s="81"/>
      <c r="Q75" s="107"/>
    </row>
    <row r="76" spans="2:17" ht="20.100000000000001" customHeight="1" x14ac:dyDescent="0.2">
      <c r="B76" s="100" t="s">
        <v>136</v>
      </c>
      <c r="C76" s="60"/>
      <c r="D76" s="60"/>
      <c r="E76" s="102" t="s">
        <v>137</v>
      </c>
      <c r="F76" s="62"/>
      <c r="G76" s="62"/>
      <c r="H76" s="103"/>
      <c r="I76" s="97" t="s">
        <v>138</v>
      </c>
      <c r="J76" s="59">
        <v>0</v>
      </c>
      <c r="K76" s="97" t="s">
        <v>139</v>
      </c>
      <c r="L76" s="59">
        <v>0</v>
      </c>
      <c r="M76" s="98" t="s">
        <v>140</v>
      </c>
      <c r="N76" s="59">
        <v>0</v>
      </c>
      <c r="O76" s="81"/>
      <c r="P76" s="81"/>
    </row>
    <row r="77" spans="2:17" ht="20.100000000000001" customHeight="1" x14ac:dyDescent="0.35">
      <c r="B77" s="100" t="s">
        <v>141</v>
      </c>
      <c r="C77" s="60"/>
      <c r="D77" s="60"/>
      <c r="E77" s="102" t="s">
        <v>142</v>
      </c>
      <c r="F77" s="62"/>
      <c r="G77" s="62"/>
      <c r="H77" s="101"/>
      <c r="I77" s="97" t="s">
        <v>143</v>
      </c>
      <c r="J77" s="59">
        <v>0</v>
      </c>
      <c r="K77" s="97" t="s">
        <v>144</v>
      </c>
      <c r="L77" s="59">
        <v>0</v>
      </c>
      <c r="M77" s="98" t="s">
        <v>145</v>
      </c>
      <c r="N77" s="59">
        <v>0</v>
      </c>
      <c r="O77" s="81"/>
      <c r="P77" s="81"/>
    </row>
    <row r="78" spans="2:17" ht="20.100000000000001" customHeight="1" x14ac:dyDescent="0.35">
      <c r="B78" s="100" t="s">
        <v>146</v>
      </c>
      <c r="C78" s="60"/>
      <c r="D78" s="60"/>
      <c r="E78" s="102" t="s">
        <v>147</v>
      </c>
      <c r="F78" s="63"/>
      <c r="G78" s="63"/>
      <c r="H78" s="101"/>
      <c r="I78" s="98" t="s">
        <v>148</v>
      </c>
      <c r="J78" s="59">
        <v>0</v>
      </c>
      <c r="K78" s="97" t="s">
        <v>149</v>
      </c>
      <c r="L78" s="59">
        <v>0</v>
      </c>
      <c r="M78" s="104" t="s">
        <v>150</v>
      </c>
      <c r="N78" s="59">
        <v>0</v>
      </c>
      <c r="O78" s="81"/>
      <c r="P78" s="81"/>
    </row>
    <row r="79" spans="2:17" ht="20.100000000000001" customHeight="1" x14ac:dyDescent="0.35">
      <c r="B79" s="100" t="s">
        <v>151</v>
      </c>
      <c r="C79" s="60"/>
      <c r="D79" s="60"/>
      <c r="E79" s="100" t="s">
        <v>152</v>
      </c>
      <c r="F79" s="60">
        <v>19.5</v>
      </c>
      <c r="G79" s="60">
        <v>15.1</v>
      </c>
      <c r="H79" s="101"/>
      <c r="I79" s="98" t="s">
        <v>153</v>
      </c>
      <c r="J79" s="59">
        <v>0</v>
      </c>
      <c r="K79" s="98" t="s">
        <v>154</v>
      </c>
      <c r="L79" s="59">
        <v>0</v>
      </c>
      <c r="M79" s="98" t="s">
        <v>155</v>
      </c>
      <c r="N79" s="59">
        <v>0</v>
      </c>
      <c r="O79" s="80"/>
      <c r="P79" s="80"/>
    </row>
    <row r="80" spans="2:17" ht="20.100000000000001" customHeight="1" x14ac:dyDescent="0.35">
      <c r="B80" s="105" t="s">
        <v>156</v>
      </c>
      <c r="C80" s="64"/>
      <c r="D80" s="64"/>
      <c r="E80" s="102" t="s">
        <v>157</v>
      </c>
      <c r="F80" s="61">
        <v>42.2</v>
      </c>
      <c r="G80" s="61">
        <v>37.9</v>
      </c>
      <c r="H80" s="101"/>
      <c r="I80" s="98" t="s">
        <v>158</v>
      </c>
      <c r="J80" s="59">
        <v>0</v>
      </c>
      <c r="K80" s="97" t="s">
        <v>159</v>
      </c>
      <c r="L80" s="59">
        <v>0</v>
      </c>
      <c r="M80" s="98" t="s">
        <v>160</v>
      </c>
      <c r="N80" s="59">
        <v>0</v>
      </c>
      <c r="O80" s="23"/>
      <c r="P80" s="23"/>
    </row>
    <row r="81" spans="2:16" ht="20.100000000000001" customHeight="1" x14ac:dyDescent="0.35"/>
    <row r="82" spans="2:16" ht="20.100000000000001" customHeight="1" x14ac:dyDescent="0.35"/>
    <row r="83" spans="2:16" ht="20.100000000000001" customHeight="1" x14ac:dyDescent="0.35"/>
    <row r="84" spans="2:16" ht="15" customHeight="1" x14ac:dyDescent="0.35">
      <c r="B84" s="153" t="s">
        <v>161</v>
      </c>
      <c r="C84" s="153"/>
    </row>
    <row r="85" spans="2:16" ht="15" customHeight="1" x14ac:dyDescent="0.35">
      <c r="B85" s="154"/>
      <c r="C85" s="155"/>
      <c r="D85" s="155"/>
      <c r="E85" s="155"/>
      <c r="F85" s="155"/>
      <c r="G85" s="155"/>
      <c r="H85" s="155"/>
      <c r="I85" s="155"/>
      <c r="J85" s="155"/>
      <c r="K85" s="155"/>
      <c r="L85" s="155"/>
      <c r="M85" s="155"/>
      <c r="N85" s="155"/>
      <c r="O85" s="155"/>
      <c r="P85" s="156"/>
    </row>
    <row r="86" spans="2:16" ht="15" customHeight="1" x14ac:dyDescent="0.35">
      <c r="B86" s="120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2"/>
    </row>
    <row r="87" spans="2:16" ht="15" customHeight="1" x14ac:dyDescent="0.35">
      <c r="B87" s="120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2"/>
    </row>
    <row r="88" spans="2:16" ht="15" customHeight="1" x14ac:dyDescent="0.35">
      <c r="B88" s="132"/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27"/>
      <c r="O88" s="127"/>
      <c r="P88" s="128"/>
    </row>
    <row r="89" spans="2:16" ht="15" customHeight="1" x14ac:dyDescent="0.35">
      <c r="B89" s="126"/>
      <c r="C89" s="127"/>
      <c r="D89" s="127"/>
      <c r="E89" s="127"/>
      <c r="F89" s="127"/>
      <c r="G89" s="127"/>
      <c r="H89" s="127"/>
      <c r="I89" s="127"/>
      <c r="J89" s="127"/>
      <c r="K89" s="127"/>
      <c r="L89" s="127"/>
      <c r="M89" s="127"/>
      <c r="N89" s="127"/>
      <c r="O89" s="127"/>
      <c r="P89" s="128"/>
    </row>
    <row r="90" spans="2:16" ht="15" customHeight="1" x14ac:dyDescent="0.35">
      <c r="B90" s="126"/>
      <c r="C90" s="127"/>
      <c r="D90" s="127"/>
      <c r="E90" s="127"/>
      <c r="F90" s="127"/>
      <c r="G90" s="127"/>
      <c r="H90" s="127"/>
      <c r="I90" s="127"/>
      <c r="J90" s="127"/>
      <c r="K90" s="127"/>
      <c r="L90" s="127"/>
      <c r="M90" s="127"/>
      <c r="N90" s="127"/>
      <c r="O90" s="127"/>
      <c r="P90" s="128"/>
    </row>
    <row r="91" spans="2:16" ht="15" customHeight="1" x14ac:dyDescent="0.35">
      <c r="B91" s="126"/>
      <c r="C91" s="127"/>
      <c r="D91" s="127"/>
      <c r="E91" s="127"/>
      <c r="F91" s="127"/>
      <c r="G91" s="127"/>
      <c r="H91" s="127"/>
      <c r="I91" s="127"/>
      <c r="J91" s="127"/>
      <c r="K91" s="127"/>
      <c r="L91" s="127"/>
      <c r="M91" s="127"/>
      <c r="N91" s="127"/>
      <c r="O91" s="127"/>
      <c r="P91" s="128"/>
    </row>
    <row r="92" spans="2:16" ht="15" customHeight="1" x14ac:dyDescent="0.35">
      <c r="B92" s="126"/>
      <c r="C92" s="127"/>
      <c r="D92" s="127"/>
      <c r="E92" s="127"/>
      <c r="F92" s="127"/>
      <c r="G92" s="127"/>
      <c r="H92" s="127"/>
      <c r="I92" s="127"/>
      <c r="J92" s="127"/>
      <c r="K92" s="127"/>
      <c r="L92" s="127"/>
      <c r="M92" s="127"/>
      <c r="N92" s="127"/>
      <c r="O92" s="127"/>
      <c r="P92" s="128"/>
    </row>
    <row r="93" spans="2:16" ht="15" customHeight="1" x14ac:dyDescent="0.35">
      <c r="B93" s="126"/>
      <c r="C93" s="127"/>
      <c r="D93" s="127"/>
      <c r="E93" s="127"/>
      <c r="F93" s="127"/>
      <c r="G93" s="127"/>
      <c r="H93" s="127"/>
      <c r="I93" s="127"/>
      <c r="J93" s="127"/>
      <c r="K93" s="127"/>
      <c r="L93" s="127"/>
      <c r="M93" s="127"/>
      <c r="N93" s="127"/>
      <c r="O93" s="127"/>
      <c r="P93" s="128"/>
    </row>
    <row r="94" spans="2:16" ht="15" customHeight="1" x14ac:dyDescent="0.35">
      <c r="B94" s="126"/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27"/>
      <c r="O94" s="127"/>
      <c r="P94" s="128"/>
    </row>
    <row r="95" spans="2:16" ht="15" customHeight="1" x14ac:dyDescent="0.35">
      <c r="B95" s="133"/>
      <c r="C95" s="127"/>
      <c r="D95" s="127"/>
      <c r="E95" s="127"/>
      <c r="F95" s="127"/>
      <c r="G95" s="127"/>
      <c r="H95" s="127"/>
      <c r="I95" s="127"/>
      <c r="J95" s="127"/>
      <c r="K95" s="127"/>
      <c r="L95" s="127"/>
      <c r="M95" s="127"/>
      <c r="N95" s="127"/>
      <c r="O95" s="127"/>
      <c r="P95" s="128"/>
    </row>
    <row r="96" spans="2:16" ht="15" customHeight="1" x14ac:dyDescent="0.35">
      <c r="B96" s="126"/>
      <c r="C96" s="127"/>
      <c r="D96" s="127"/>
      <c r="E96" s="127"/>
      <c r="F96" s="127"/>
      <c r="G96" s="127"/>
      <c r="H96" s="127"/>
      <c r="I96" s="127"/>
      <c r="J96" s="127"/>
      <c r="K96" s="127"/>
      <c r="L96" s="127"/>
      <c r="M96" s="127"/>
      <c r="N96" s="127"/>
      <c r="O96" s="127"/>
      <c r="P96" s="128"/>
    </row>
    <row r="97" spans="2:16" ht="15" customHeight="1" x14ac:dyDescent="0.35">
      <c r="B97" s="126"/>
      <c r="C97" s="127"/>
      <c r="D97" s="127"/>
      <c r="E97" s="127"/>
      <c r="F97" s="127"/>
      <c r="G97" s="127"/>
      <c r="H97" s="127"/>
      <c r="I97" s="127"/>
      <c r="J97" s="127"/>
      <c r="K97" s="127"/>
      <c r="L97" s="127"/>
      <c r="M97" s="127"/>
      <c r="N97" s="127"/>
      <c r="O97" s="127"/>
      <c r="P97" s="128"/>
    </row>
    <row r="98" spans="2:16" ht="15" customHeight="1" x14ac:dyDescent="0.35">
      <c r="B98" s="126"/>
      <c r="C98" s="127"/>
      <c r="D98" s="127"/>
      <c r="E98" s="127"/>
      <c r="F98" s="127"/>
      <c r="G98" s="127"/>
      <c r="H98" s="127"/>
      <c r="I98" s="127"/>
      <c r="J98" s="127"/>
      <c r="K98" s="127"/>
      <c r="L98" s="127"/>
      <c r="M98" s="127"/>
      <c r="N98" s="127"/>
      <c r="O98" s="127"/>
      <c r="P98" s="128"/>
    </row>
    <row r="99" spans="2:16" ht="15" customHeight="1" x14ac:dyDescent="0.35">
      <c r="B99" s="129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1"/>
    </row>
    <row r="100" spans="2:16" ht="15" customHeight="1" x14ac:dyDescent="0.35"/>
    <row r="101" spans="2:16" ht="15" hidden="1" customHeight="1" x14ac:dyDescent="0.35"/>
    <row r="102" spans="2:16" ht="15" hidden="1" customHeight="1" x14ac:dyDescent="0.35"/>
  </sheetData>
  <sheetProtection algorithmName="SHA-512" hashValue="pslZZcrk5iON5xxexgT2zWM28mI5J9p4Ft/FoqXC5ndgWKGyeRrPWyAAbLUaYr94YP+dR1QzneI97HQ1NaQepg==" saltValue="dDW3qEbaWYGfHYMzSBxleg==" spinCount="100000" sheet="1" formatCells="0"/>
  <mergeCells count="131">
    <mergeCell ref="B61:C61"/>
    <mergeCell ref="E61:F61"/>
    <mergeCell ref="H61:I61"/>
    <mergeCell ref="K61:L61"/>
    <mergeCell ref="N61:O61"/>
    <mergeCell ref="B62:C62"/>
    <mergeCell ref="B50:P50"/>
    <mergeCell ref="B51:P51"/>
    <mergeCell ref="B52:P52"/>
    <mergeCell ref="B54:E54"/>
    <mergeCell ref="G54:P54"/>
    <mergeCell ref="E62:F62"/>
    <mergeCell ref="H62:I62"/>
    <mergeCell ref="K62:L62"/>
    <mergeCell ref="N62:O62"/>
    <mergeCell ref="B59:C59"/>
    <mergeCell ref="B60:C60"/>
    <mergeCell ref="E60:F60"/>
    <mergeCell ref="H60:I60"/>
    <mergeCell ref="K60:L60"/>
    <mergeCell ref="N60:O60"/>
    <mergeCell ref="B53:C53"/>
    <mergeCell ref="G53:P53"/>
    <mergeCell ref="E59:F59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H59:I59"/>
    <mergeCell ref="K59:L59"/>
    <mergeCell ref="N59:O59"/>
    <mergeCell ref="B43:P43"/>
    <mergeCell ref="B44:P44"/>
    <mergeCell ref="B45:P45"/>
    <mergeCell ref="B46:P46"/>
    <mergeCell ref="B49:P49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B86:P86"/>
    <mergeCell ref="B47:P47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</mergeCells>
  <phoneticPr fontId="3" type="noConversion"/>
  <conditionalFormatting sqref="J71:J80 L71:L80 N71:N80 P71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2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514" yWindow="535" count="2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  <dataValidation type="list" showInputMessage="1" showErrorMessage="1" sqref="N82" xr:uid="{00000000-0002-0000-0000-000001000000}">
      <formula1>"H81:L81,M81"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137160</xdr:rowOff>
                  </from>
                  <to>
                    <xdr:col>10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137160</xdr:rowOff>
                  </from>
                  <to>
                    <xdr:col>11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137160</xdr:rowOff>
                  </from>
                  <to>
                    <xdr:col>12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137160</xdr:rowOff>
                  </from>
                  <to>
                    <xdr:col>13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137160</xdr:rowOff>
                  </from>
                  <to>
                    <xdr:col>14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137160</xdr:rowOff>
                  </from>
                  <to>
                    <xdr:col>15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144780</xdr:rowOff>
                  </from>
                  <to>
                    <xdr:col>10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144780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144780</xdr:rowOff>
                  </from>
                  <to>
                    <xdr:col>11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144780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144780</xdr:rowOff>
                  </from>
                  <to>
                    <xdr:col>12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144780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144780</xdr:rowOff>
                  </from>
                  <to>
                    <xdr:col>13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144780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144780</xdr:rowOff>
                  </from>
                  <to>
                    <xdr:col>14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144780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144780</xdr:rowOff>
                  </from>
                  <to>
                    <xdr:col>15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144780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213360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213360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213360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213360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251460</xdr:rowOff>
                  </from>
                  <to>
                    <xdr:col>3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251460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243840</xdr:rowOff>
                  </from>
                  <to>
                    <xdr:col>9</xdr:col>
                    <xdr:colOff>419100</xdr:colOff>
                    <xdr:row>59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251460</xdr:rowOff>
                  </from>
                  <to>
                    <xdr:col>12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251460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251460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251460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251460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</cp:lastModifiedBy>
  <cp:lastPrinted>2024-03-05T14:50:54Z</cp:lastPrinted>
  <dcterms:created xsi:type="dcterms:W3CDTF">2024-02-29T07:36:25Z</dcterms:created>
  <dcterms:modified xsi:type="dcterms:W3CDTF">2026-11-03T08:58:36Z</dcterms:modified>
</cp:coreProperties>
</file>