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AD9CB5C2-7355-4AF9-8A09-A90FC94C15D0}" xr6:coauthVersionLast="47" xr6:coauthVersionMax="47" xr10:uidLastSave="{00000000-0000-0000-0000-000000000000}"/>
  <bookViews>
    <workbookView xWindow="62412" yWindow="4248" windowWidth="18048" windowHeight="15612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<sst xmlns="http://schemas.openxmlformats.org/spreadsheetml/2006/main" count="207" uniqueCount="193">
  <si>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</si>
  <si>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</si>
  <si>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</si>
  <si>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</si>
  <si>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</si>
  <si>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</si>
  <si>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</si>
  <si>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</si>
  <si>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</si>
  <si>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</si>
  <si>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</si>
  <si>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</si>
  <si>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</si>
  <si>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</si>
  <si>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</si>
  <si>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</si>
  <si>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</si>
  <si>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</si>
  <si>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</si>
  <si>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</si>
  <si>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</si>
  <si>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</si>
  <si>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</si>
  <si>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</si>
  <si>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</si>
  <si>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</si>
  <si>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</si>
  <si>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</si>
  <si>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</si>
  <si>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</si>
  <si>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</si>
  <si>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</si>
  <si>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</si>
  <si>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</si>
  <si>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</si>
  <si>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</si>
  <si>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</si>
  <si>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</si>
  <si>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</si>
  <si>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</si>
  <si>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</si>
  <si>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</si>
  <si>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</si>
  <si>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</si>
  <si>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</si>
  <si>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</si>
  <si>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</si>
  <si>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</si>
  <si>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</si>
  <si>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</si>
  <si>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</si>
  <si>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</si>
  <si>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</si>
  <si>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</si>
  <si>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</si>
  <si>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</si>
  <si>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</si>
  <si>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</si>
  <si>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</si>
  <si>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</si>
  <si>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</si>
  <si>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</si>
  <si>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</si>
  <si>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</si>
  <si>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</si>
  <si>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</si>
  <si>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</si>
  <si>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</si>
  <si>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</si>
  <si>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</si>
  <si>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</si>
  <si>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</si>
  <si>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</si>
  <si>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</si>
  <si>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</si>
  <si>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</si>
  <si>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</si>
  <si>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</si>
  <si>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</si>
  <si>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</si>
  <si>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</si>
  <si>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</si>
  <si>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</si>
  <si>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</si>
  <si>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</si>
  <si>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</si>
  <si>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</si>
  <si>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</si>
  <si>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</si>
  <si>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</si>
  <si>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</si>
  <si>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</si>
  <si>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</si>
  <si>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</si>
  <si>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</si>
  <si>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</si>
  <si>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</si>
  <si>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</si>
  <si>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</si>
  <si>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</si>
  <si>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</si>
  <si>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</si>
  <si>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</si>
  <si>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</si>
  <si>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</si>
  <si>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</si>
  <si>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</si>
  <si>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</si>
  <si>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</si>
  <si>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</si>
  <si>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</si>
  <si>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</si>
  <si>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</si>
  <si>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</si>
  <si>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</si>
  <si>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</si>
  <si>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</si>
  <si>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</si>
  <si>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</si>
  <si>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</si>
  <si>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</si>
  <si>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</si>
  <si>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</si>
  <si>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</si>
  <si>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</si>
  <si>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</si>
  <si>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</si>
  <si>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</si>
  <si>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</si>
  <si>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</si>
  <si>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</si>
  <si>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</si>
  <si>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</si>
  <si>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</si>
  <si>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</si>
  <si>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</si>
  <si>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</si>
  <si>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</si>
  <si>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</si>
  <si>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</si>
  <si>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</si>
  <si>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</si>
  <si>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</si>
  <si>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</si>
  <si>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</si>
  <si>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</si>
  <si>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</si>
  <si>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</si>
  <si>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</si>
  <si>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</si>
  <si>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</si>
  <si>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</si>
  <si>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</si>
  <si>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</si>
  <si>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</si>
  <si>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</si>
  <si>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</si>
  <si>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</si>
  <si>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</si>
  <si>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</si>
  <si>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</si>
  <si>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</si>
  <si>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</si>
  <si>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</si>
  <si>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</si>
  <si>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</si>
  <si>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</si>
  <si>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</si>
  <si>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</si>
  <si>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</si>
  <si>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</si>
  <si>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</si>
  <si>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</si>
  <si>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</si>
  <si>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</si>
  <si>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</si>
  <si>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</si>
  <si>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</si>
  <si>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</si>
  <si>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</si>
  <si>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</si>
  <si>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</si>
  <si>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</si>
  <si>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</si>
  <si>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</si>
  <si>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</si>
  <si>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KSP</t>
    <phoneticPr fontId="3" type="noConversion"/>
  </si>
  <si>
    <t>M_049063-049064:K</t>
    <phoneticPr fontId="3" type="noConversion"/>
  </si>
  <si>
    <t>-</t>
    <phoneticPr fontId="3" type="noConversion"/>
  </si>
  <si>
    <t>NE</t>
    <phoneticPr fontId="3" type="noConversion"/>
  </si>
  <si>
    <t>E</t>
    <phoneticPr fontId="3" type="noConversion"/>
  </si>
  <si>
    <t>N</t>
    <phoneticPr fontId="3" type="noConversion"/>
  </si>
  <si>
    <t>[13:38] 높은 습도(VAISALA 82% / 2.3m 95%)로 인한 관측 대기 / [17:00] 짙은 구름 및 높은 습도(VAISALA 85% / 2.3m 95%)로 인한 관측 종료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</si>
</sst>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0" zoomScale="145" zoomScaleNormal="145" workbookViewId="0">
      <selection activeCell="D80" sqref="D80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46315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50.666666666666671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185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0.40486111111111112</v>
      </c>
      <c r="D9" s="8">
        <v>1.4</v>
      </c>
      <c r="E9" s="8">
        <v>14</v>
      </c>
      <c r="F9" s="8">
        <v>71.5</v>
      </c>
      <c r="G9" s="36" t="s">
        <v>189</v>
      </c>
      <c r="H9" s="8">
        <v>1.7</v>
      </c>
      <c r="I9" s="36">
        <v>68.7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188</v>
      </c>
      <c r="E10" s="8">
        <v>12.1</v>
      </c>
      <c r="F10" s="8">
        <v>83</v>
      </c>
      <c r="G10" s="36" t="s">
        <v>190</v>
      </c>
      <c r="H10" s="8">
        <v>1.2</v>
      </c>
      <c r="I10" s="11"/>
      <c r="J10" s="9">
        <f>IF(L10, 1, 0) + IF(M10, 2, 0) + IF(N10, 4, 0) + IF(O10, 8, 0) + IF(P10, 16, 0)</f>
        <v>4</v>
      </c>
      <c r="K10" s="12" t="b">
        <v>1</v>
      </c>
      <c r="L10" s="12" t="b">
        <v>0</v>
      </c>
      <c r="M10" s="12" t="b">
        <v>0</v>
      </c>
      <c r="N10" s="12" t="b">
        <v>1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188</v>
      </c>
      <c r="E11" s="15">
        <v>11.6</v>
      </c>
      <c r="F11" s="15">
        <v>85</v>
      </c>
      <c r="G11" s="36" t="s">
        <v>191</v>
      </c>
      <c r="H11" s="15">
        <v>0.6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24.303472222222222</v>
      </c>
      <c r="D12" s="19">
        <f>AVERAGE(D9:D11)</f>
        <v>1.4</v>
      </c>
      <c r="E12" s="19">
        <f>AVERAGE(E9:E11)</f>
        <v>12.566666666666668</v>
      </c>
      <c r="F12" s="20">
        <f>AVERAGE(F9:F11)</f>
        <v>79.833333333333329</v>
      </c>
      <c r="G12" s="21"/>
      <c r="H12" s="22">
        <f>AVERAGE(H9:H11)</f>
        <v>1.1666666666666667</v>
      </c>
      <c r="I12" s="23"/>
      <c r="J12" s="24">
        <f>AVERAGE(J9:J11)</f>
        <v>5.333333333333333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186</v>
      </c>
      <c r="G16" s="27" t="s">
        <v>184</v>
      </c>
      <c r="H16" s="27" t="s">
        <v>179</v>
      </c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0.36041666666666666</v>
      </c>
      <c r="D17" s="28">
        <v>0.61875000000000002</v>
      </c>
      <c r="E17" s="28">
        <v>0.38055555555555554</v>
      </c>
      <c r="F17" s="28">
        <v>0.4513888888888889</v>
      </c>
      <c r="G17" s="28">
        <v>0.51388888888888884</v>
      </c>
      <c r="H17" s="28">
        <v>0.70972222222222225</v>
      </c>
      <c r="I17" s="28"/>
      <c r="J17" s="28"/>
      <c r="K17" s="28"/>
      <c r="L17" s="28"/>
      <c r="M17" s="28"/>
      <c r="N17" s="28"/>
      <c r="O17" s="28"/>
      <c r="P17" s="28">
        <v>0.71388888888888891</v>
      </c>
    </row>
    <row r="18" spans="2:16" ht="14.1" customHeight="1" x14ac:dyDescent="0.35">
      <c r="B18" s="35" t="s">
        <v>42</v>
      </c>
      <c r="C18" s="27">
        <v>48973</v>
      </c>
      <c r="D18" s="27">
        <v>48974</v>
      </c>
      <c r="E18" s="27">
        <v>48985</v>
      </c>
      <c r="F18" s="27">
        <v>49033</v>
      </c>
      <c r="G18" s="27">
        <v>49072</v>
      </c>
      <c r="H18" s="27">
        <v>49107</v>
      </c>
      <c r="I18" s="27"/>
      <c r="J18" s="27"/>
      <c r="K18" s="27"/>
      <c r="L18" s="27"/>
      <c r="M18" s="27"/>
      <c r="N18" s="27"/>
      <c r="O18" s="27"/>
      <c r="P18" s="117">
        <v>49112</v>
      </c>
    </row>
    <row r="19" spans="2:16" ht="14.1" customHeight="1" thickBot="1" x14ac:dyDescent="0.4">
      <c r="B19" s="13" t="s">
        <v>43</v>
      </c>
      <c r="C19" s="29"/>
      <c r="D19" s="27">
        <v>48978</v>
      </c>
      <c r="E19" s="30">
        <v>49032</v>
      </c>
      <c r="F19" s="30">
        <v>49071</v>
      </c>
      <c r="G19" s="30">
        <v>49106</v>
      </c>
      <c r="H19" s="30">
        <v>49111</v>
      </c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48</v>
      </c>
      <c r="F20" s="33">
        <f>IF(ISNUMBER(F18),F19-F18+1,"")</f>
        <v>39</v>
      </c>
      <c r="G20" s="33">
        <f>IF(ISNUMBER(G18),G19-G18+1,"")</f>
        <v>35</v>
      </c>
      <c r="H20" s="33">
        <f>IF(ISNUMBER(H18),H19-H18+1,"")</f>
        <v>5</v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5.1388888888888887E-2</v>
      </c>
      <c r="D30" s="43">
        <v>5.8333333333333334E-2</v>
      </c>
      <c r="E30" s="43"/>
      <c r="F30" s="43"/>
      <c r="G30" s="43"/>
      <c r="H30" s="43"/>
      <c r="I30" s="43"/>
      <c r="J30" s="43">
        <v>0.2326388888888889</v>
      </c>
      <c r="K30" s="44"/>
      <c r="L30" s="43"/>
      <c r="M30" s="43"/>
      <c r="N30" s="43"/>
      <c r="O30" s="45"/>
      <c r="P30" s="46">
        <f>SUM(C30:J30,L30:N30)</f>
        <v>0.34236111111111112</v>
      </c>
    </row>
    <row r="31" spans="2:16" ht="14.1" customHeight="1" x14ac:dyDescent="0.35">
      <c r="B31" s="37" t="s">
        <v>170</v>
      </c>
      <c r="C31" s="47">
        <v>6.9444444444444448E-2</v>
      </c>
      <c r="D31" s="7">
        <v>6.25E-2</v>
      </c>
      <c r="E31" s="7"/>
      <c r="F31" s="7"/>
      <c r="G31" s="7"/>
      <c r="H31" s="7"/>
      <c r="I31" s="7"/>
      <c r="J31" s="7">
        <v>0.2326388888888889</v>
      </c>
      <c r="K31" s="7"/>
      <c r="L31" s="7"/>
      <c r="M31" s="7"/>
      <c r="N31" s="7"/>
      <c r="O31" s="48"/>
      <c r="P31" s="46">
        <f>SUM(C31:N31)</f>
        <v>0.36458333333333337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>
        <v>0.17986111111111111</v>
      </c>
      <c r="K32" s="50"/>
      <c r="L32" s="50"/>
      <c r="M32" s="50"/>
      <c r="N32" s="50"/>
      <c r="O32" s="51"/>
      <c r="P32" s="46">
        <f>SUM(C32:N32)</f>
        <v>0.17986111111111111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6.9444444444444448E-2</v>
      </c>
      <c r="D34" s="110">
        <f t="shared" ref="D34:P34" si="1">D31-D32-D33</f>
        <v>6.25E-2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5.2777777777777785E-2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0.18472222222222226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187</v>
      </c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192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45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-160.339</v>
      </c>
      <c r="D72" s="60">
        <v>-161.43799999999999</v>
      </c>
      <c r="E72" s="100" t="s">
        <v>118</v>
      </c>
      <c r="F72" s="60">
        <v>19.8</v>
      </c>
      <c r="G72" s="60">
        <v>18.3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-156.12799999999999</v>
      </c>
      <c r="D73" s="60">
        <v>-157.59</v>
      </c>
      <c r="E73" s="102" t="s">
        <v>122</v>
      </c>
      <c r="F73" s="61">
        <v>48.2</v>
      </c>
      <c r="G73" s="61">
        <v>48.8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-204.18700000000001</v>
      </c>
      <c r="D74" s="60">
        <v>-203.262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-123.23399999999999</v>
      </c>
      <c r="D75" s="60">
        <v>-126.604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31.507000000000001</v>
      </c>
      <c r="D76" s="60">
        <v>30.077999999999999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29.277000000000001</v>
      </c>
      <c r="D77" s="60">
        <v>27.827000000000002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24.311</v>
      </c>
      <c r="D78" s="60">
        <v>22.739000000000001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22.623000000000001</v>
      </c>
      <c r="D79" s="60">
        <v>21.027999999999999</v>
      </c>
      <c r="E79" s="100" t="s">
        <v>152</v>
      </c>
      <c r="F79" s="60">
        <v>16.899999999999999</v>
      </c>
      <c r="G79" s="60">
        <v>14.6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1.73E-5</v>
      </c>
      <c r="D80" s="64">
        <v>1.6699999999999999E-5</v>
      </c>
      <c r="E80" s="102" t="s">
        <v>157</v>
      </c>
      <c r="F80" s="61">
        <v>56.6</v>
      </c>
      <c r="G80" s="61">
        <v>61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183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2026-10-20T17:13:14Z</dcterms:modified>
</cp:coreProperties>
</file>