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E9DAEA49-2105-47F1-8556-766EC82637CD}" xr6:coauthVersionLast="47" xr6:coauthVersionMax="47" xr10:uidLastSave="{00000000-0000-0000-0000-000000000000}"/>
  <bookViews>
    <workbookView xWindow="61872" yWindow="5364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<sst xmlns="http://schemas.openxmlformats.org/spreadsheetml/2006/main" count="204" uniqueCount="189">
  <si>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</si>
  <si>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</si>
  <si>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</si>
  <si>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</si>
  <si>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</si>
  <si>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</si>
  <si>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</si>
  <si>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</si>
  <si>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</si>
  <si>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</si>
  <si>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</si>
  <si>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</si>
  <si>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</si>
  <si>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</si>
  <si>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</si>
  <si>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</si>
  <si>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</si>
  <si>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</si>
  <si>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</si>
  <si>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</si>
  <si>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</si>
  <si>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</si>
  <si>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</si>
  <si>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</si>
  <si>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</si>
  <si>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</si>
  <si>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</si>
  <si>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</si>
  <si>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</si>
  <si>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</si>
  <si>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</si>
  <si>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</si>
  <si>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</si>
  <si>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</si>
  <si>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</si>
  <si>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</si>
  <si>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</si>
  <si>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</si>
  <si>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</si>
  <si>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</si>
  <si>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</si>
  <si>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</si>
  <si>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</si>
  <si>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</si>
  <si>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</si>
  <si>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</si>
  <si>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</si>
  <si>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</si>
  <si>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</si>
  <si>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</si>
  <si>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</si>
  <si>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</si>
  <si>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</si>
  <si>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</si>
  <si>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</si>
  <si>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</si>
  <si>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</si>
  <si>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</si>
  <si>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</si>
  <si>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</si>
  <si>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</si>
  <si>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</si>
  <si>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</si>
  <si>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</si>
  <si>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</si>
  <si>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</si>
  <si>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</si>
  <si>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</si>
  <si>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</si>
  <si>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</si>
  <si>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</si>
  <si>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</si>
  <si>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</si>
  <si>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</si>
  <si>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</si>
  <si>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</si>
  <si>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</si>
  <si>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</si>
  <si>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</si>
  <si>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</si>
  <si>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</si>
  <si>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</si>
  <si>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</si>
  <si>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</si>
  <si>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</si>
  <si>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</si>
  <si>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</si>
  <si>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</si>
  <si>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</si>
  <si>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</si>
  <si>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</si>
  <si>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</si>
  <si>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</si>
  <si>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</si>
  <si>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</si>
  <si>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</si>
  <si>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</si>
  <si>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</si>
  <si>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</si>
  <si>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</si>
  <si>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</si>
  <si>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</si>
  <si>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</si>
  <si>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</si>
  <si>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</si>
  <si>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</si>
  <si>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</si>
  <si>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</si>
  <si>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</si>
  <si>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</si>
  <si>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</si>
  <si>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</si>
  <si>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</si>
  <si>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</si>
  <si>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</si>
  <si>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</si>
  <si>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</si>
  <si>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</si>
  <si>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</si>
  <si>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</si>
  <si>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</si>
  <si>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</si>
  <si>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</si>
  <si>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</si>
  <si>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</si>
  <si>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</si>
  <si>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</si>
  <si>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</si>
  <si>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</si>
  <si>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</si>
  <si>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</si>
  <si>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</si>
  <si>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</si>
  <si>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</si>
  <si>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</si>
  <si>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</si>
  <si>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</si>
  <si>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</si>
  <si>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</si>
  <si>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</si>
  <si>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</si>
  <si>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</si>
  <si>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</si>
  <si>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</si>
  <si>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</si>
  <si>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</si>
  <si>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</si>
  <si>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</si>
  <si>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</si>
  <si>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</si>
  <si>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</si>
  <si>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</si>
  <si>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</si>
  <si>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</si>
  <si>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</si>
  <si>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</si>
  <si>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</si>
  <si>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</si>
  <si>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</si>
  <si>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</si>
  <si>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</si>
  <si>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</si>
  <si>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</si>
  <si>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</si>
  <si>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</si>
  <si>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</si>
  <si>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</si>
  <si>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</si>
  <si>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</si>
  <si>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</si>
  <si>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</si>
  <si>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</si>
  <si>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</si>
  <si>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</si>
  <si>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</si>
  <si>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</si>
  <si>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</si>
  <si>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</si>
  <si>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</si>
  <si>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</si>
  <si>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</si>
  <si>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</si>
  <si>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방풍막 고장</t>
    <phoneticPr fontId="3" type="noConversion"/>
  </si>
  <si>
    <t>신가은</t>
    <phoneticPr fontId="3" type="noConversion"/>
  </si>
  <si>
    <t>-</t>
    <phoneticPr fontId="3" type="noConversion"/>
  </si>
  <si>
    <t>[8:40] 짙은 구름으로 인한 관측 대기 / [17:00] 짙은 구름 및 높은 습도(VAISALA 82% / 2.3m 95%)로 인한 관측 종료</t>
    <phoneticPr fontId="3" type="noConversion"/>
  </si>
  <si>
    <t>S</t>
    <phoneticPr fontId="3" type="noConversion"/>
  </si>
  <si>
    <t>ESE</t>
    <phoneticPr fontId="3" type="noConversion"/>
  </si>
  <si>
    <t>SE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</si>
</sst>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70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58" t="s">
        <v>0</v>
      </c>
      <c r="C2" s="158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9">
        <v>46312</v>
      </c>
      <c r="D3" s="160"/>
      <c r="E3" s="1"/>
      <c r="F3" s="1"/>
      <c r="G3" s="1"/>
      <c r="H3" s="1"/>
      <c r="I3" s="1"/>
      <c r="J3" s="1"/>
      <c r="K3" s="66" t="s">
        <v>2</v>
      </c>
      <c r="L3" s="161">
        <f>(P31-(P32+P33))/P31*100</f>
        <v>0</v>
      </c>
      <c r="M3" s="161"/>
      <c r="N3" s="66" t="s">
        <v>3</v>
      </c>
      <c r="O3" s="161">
        <f>(P31-P33)/P31*100</f>
        <v>100</v>
      </c>
      <c r="P3" s="161"/>
    </row>
    <row r="4" spans="2:16" ht="14.25" customHeight="1" x14ac:dyDescent="0.35">
      <c r="B4" s="34" t="s">
        <v>4</v>
      </c>
      <c r="C4" s="2" t="s">
        <v>183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58" t="s">
        <v>6</v>
      </c>
      <c r="C7" s="158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0.40277777777777779</v>
      </c>
      <c r="D9" s="8" t="s">
        <v>184</v>
      </c>
      <c r="E9" s="8">
        <v>12.9</v>
      </c>
      <c r="F9" s="8">
        <v>55.6</v>
      </c>
      <c r="G9" s="36" t="s">
        <v>186</v>
      </c>
      <c r="H9" s="8">
        <v>0.9</v>
      </c>
      <c r="I9" s="36">
        <v>37.299999999999997</v>
      </c>
      <c r="J9" s="9">
        <f>IF(L9, 1, 0) + IF(M9, 2, 0) + IF(N9, 4, 0) + IF(O9, 8, 0) + IF(P9, 16, 0)</f>
        <v>8</v>
      </c>
      <c r="K9" s="10" t="b">
        <v>0</v>
      </c>
      <c r="L9" s="10" t="b">
        <v>0</v>
      </c>
      <c r="M9" s="10" t="b">
        <v>0</v>
      </c>
      <c r="N9" s="10" t="b">
        <v>0</v>
      </c>
      <c r="O9" s="10" t="b">
        <v>1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 t="s">
        <v>184</v>
      </c>
      <c r="E10" s="8">
        <v>9</v>
      </c>
      <c r="F10" s="8">
        <v>79.599999999999994</v>
      </c>
      <c r="G10" s="36" t="s">
        <v>187</v>
      </c>
      <c r="H10" s="8">
        <v>3.2</v>
      </c>
      <c r="I10" s="11"/>
      <c r="J10" s="9">
        <f>IF(L10, 1, 0) + IF(M10, 2, 0) + IF(N10, 4, 0) + IF(O10, 8, 0) + IF(P10, 16, 0)</f>
        <v>12</v>
      </c>
      <c r="K10" s="12" t="b">
        <v>0</v>
      </c>
      <c r="L10" s="12" t="b">
        <v>0</v>
      </c>
      <c r="M10" s="12" t="b">
        <v>0</v>
      </c>
      <c r="N10" s="12" t="b">
        <v>1</v>
      </c>
      <c r="O10" s="12" t="b">
        <v>1</v>
      </c>
      <c r="P10" s="12" t="b">
        <v>0</v>
      </c>
    </row>
    <row r="11" spans="2:16" ht="14.25" customHeight="1" thickBot="1" x14ac:dyDescent="0.4">
      <c r="B11" s="13" t="s">
        <v>23</v>
      </c>
      <c r="C11" s="14">
        <v>0.70833333333333337</v>
      </c>
      <c r="D11" s="15" t="s">
        <v>184</v>
      </c>
      <c r="E11" s="15">
        <v>7.6</v>
      </c>
      <c r="F11" s="15">
        <v>82.1</v>
      </c>
      <c r="G11" s="36" t="s">
        <v>188</v>
      </c>
      <c r="H11" s="15">
        <v>1.5</v>
      </c>
      <c r="I11" s="16"/>
      <c r="J11" s="9">
        <f>IF(L11, 1, 0) + IF(M11, 2, 0) + IF(N11, 4, 0) + IF(O11, 8, 0) + IF(P11, 16, 0)</f>
        <v>12</v>
      </c>
      <c r="K11" s="12" t="b">
        <v>0</v>
      </c>
      <c r="L11" s="12" t="b">
        <v>0</v>
      </c>
      <c r="M11" s="12" t="b">
        <v>0</v>
      </c>
      <c r="N11" s="12" t="b">
        <v>1</v>
      </c>
      <c r="O11" s="12" t="b">
        <v>1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24.305555555555554</v>
      </c>
      <c r="D12" s="19" t="e">
        <f>AVERAGE(D9:D11)</f>
        <v>#DIV/0!</v>
      </c>
      <c r="E12" s="19">
        <f>AVERAGE(E9:E11)</f>
        <v>9.8333333333333339</v>
      </c>
      <c r="F12" s="20">
        <f>AVERAGE(F9:F11)</f>
        <v>72.433333333333323</v>
      </c>
      <c r="G12" s="21"/>
      <c r="H12" s="22">
        <f>AVERAGE(H9:H11)</f>
        <v>1.8666666666666669</v>
      </c>
      <c r="I12" s="23"/>
      <c r="J12" s="24">
        <f>AVERAGE(J9:J11)</f>
        <v>10.666666666666666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58" t="s">
        <v>25</v>
      </c>
      <c r="C14" s="158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179</v>
      </c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0.34166666666666667</v>
      </c>
      <c r="D17" s="28">
        <v>0.34236111111111112</v>
      </c>
      <c r="E17" s="28">
        <v>0.70833333333333337</v>
      </c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>
        <v>0.71180555555555558</v>
      </c>
    </row>
    <row r="18" spans="2:16" ht="14.1" customHeight="1" x14ac:dyDescent="0.35">
      <c r="B18" s="35" t="s">
        <v>42</v>
      </c>
      <c r="C18" s="27">
        <v>48937</v>
      </c>
      <c r="D18" s="27">
        <v>48938</v>
      </c>
      <c r="E18" s="27">
        <v>48943</v>
      </c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117">
        <v>48948</v>
      </c>
    </row>
    <row r="19" spans="2:16" ht="14.1" customHeight="1" thickBot="1" x14ac:dyDescent="0.4">
      <c r="B19" s="13" t="s">
        <v>43</v>
      </c>
      <c r="C19" s="29"/>
      <c r="D19" s="27">
        <v>48942</v>
      </c>
      <c r="E19" s="30">
        <v>48947</v>
      </c>
      <c r="F19" s="30"/>
      <c r="G19" s="30"/>
      <c r="H19" s="30"/>
      <c r="I19" s="30"/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5</v>
      </c>
      <c r="F20" s="33" t="str">
        <f>IF(ISNUMBER(F18),F19-F18+1,"")</f>
        <v/>
      </c>
      <c r="G20" s="33" t="str">
        <f>IF(ISNUMBER(G18),G19-G18+1,"")</f>
        <v/>
      </c>
      <c r="H20" s="33" t="str">
        <f>IF(ISNUMBER(H18),H19-H18+1,"")</f>
        <v/>
      </c>
      <c r="I20" s="33" t="str">
        <f t="shared" ref="I20:O20" si="0">IF(ISNUMBER(I18),I19-I18+1,"")</f>
        <v/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67" t="s">
        <v>45</v>
      </c>
      <c r="C22" s="35" t="s">
        <v>21</v>
      </c>
      <c r="D22" s="35" t="s">
        <v>23</v>
      </c>
      <c r="E22" s="35" t="s">
        <v>46</v>
      </c>
      <c r="F22" s="168" t="s">
        <v>47</v>
      </c>
      <c r="G22" s="168"/>
      <c r="H22" s="168"/>
      <c r="I22" s="168"/>
      <c r="J22" s="35" t="s">
        <v>21</v>
      </c>
      <c r="K22" s="35" t="s">
        <v>23</v>
      </c>
      <c r="L22" s="35" t="s">
        <v>46</v>
      </c>
      <c r="M22" s="168" t="s">
        <v>47</v>
      </c>
      <c r="N22" s="168"/>
      <c r="O22" s="168"/>
      <c r="P22" s="168"/>
    </row>
    <row r="23" spans="2:16" ht="13.5" customHeight="1" x14ac:dyDescent="0.35">
      <c r="B23" s="167"/>
      <c r="C23" s="116"/>
      <c r="D23" s="116"/>
      <c r="E23" s="36" t="s">
        <v>48</v>
      </c>
      <c r="F23" s="166"/>
      <c r="G23" s="166"/>
      <c r="H23" s="166"/>
      <c r="I23" s="166"/>
      <c r="J23" s="106"/>
      <c r="K23" s="106"/>
      <c r="L23" s="116" t="s">
        <v>165</v>
      </c>
      <c r="M23" s="166"/>
      <c r="N23" s="166"/>
      <c r="O23" s="166"/>
      <c r="P23" s="166"/>
    </row>
    <row r="24" spans="2:16" ht="13.5" customHeight="1" x14ac:dyDescent="0.35">
      <c r="B24" s="167"/>
      <c r="C24" s="106"/>
      <c r="D24" s="106"/>
      <c r="E24" s="113" t="s">
        <v>178</v>
      </c>
      <c r="F24" s="166"/>
      <c r="G24" s="166"/>
      <c r="H24" s="166"/>
      <c r="I24" s="166"/>
      <c r="J24" s="106"/>
      <c r="K24" s="106"/>
      <c r="L24" s="36" t="s">
        <v>181</v>
      </c>
      <c r="M24" s="169"/>
      <c r="N24" s="170"/>
      <c r="O24" s="170"/>
      <c r="P24" s="171"/>
    </row>
    <row r="25" spans="2:16" ht="13.5" customHeight="1" x14ac:dyDescent="0.35">
      <c r="B25" s="167"/>
      <c r="C25" s="116"/>
      <c r="D25" s="116"/>
      <c r="E25" s="113" t="s">
        <v>171</v>
      </c>
      <c r="F25" s="166"/>
      <c r="G25" s="166"/>
      <c r="H25" s="166"/>
      <c r="I25" s="166"/>
      <c r="J25" s="106"/>
      <c r="K25" s="106"/>
      <c r="L25" s="36" t="s">
        <v>49</v>
      </c>
      <c r="M25" s="166"/>
      <c r="N25" s="166"/>
      <c r="O25" s="166"/>
      <c r="P25" s="166"/>
    </row>
    <row r="26" spans="2:16" ht="13.5" customHeight="1" x14ac:dyDescent="0.35">
      <c r="B26" s="167"/>
      <c r="C26" s="106"/>
      <c r="D26" s="106"/>
      <c r="E26" s="113" t="s">
        <v>165</v>
      </c>
      <c r="F26" s="166"/>
      <c r="G26" s="166"/>
      <c r="H26" s="166"/>
      <c r="I26" s="166"/>
      <c r="J26" s="106"/>
      <c r="K26" s="106"/>
      <c r="L26" s="36" t="s">
        <v>176</v>
      </c>
      <c r="M26" s="166"/>
      <c r="N26" s="166"/>
      <c r="O26" s="166"/>
      <c r="P26" s="166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58" t="s">
        <v>50</v>
      </c>
      <c r="C28" s="158"/>
      <c r="D28" s="15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6.1805555555555558E-2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0.24305555555555555</v>
      </c>
      <c r="P30" s="46">
        <f>SUM(C30:J30,L30:N30)</f>
        <v>0.10347222222222222</v>
      </c>
    </row>
    <row r="31" spans="2:16" ht="14.1" customHeight="1" x14ac:dyDescent="0.35">
      <c r="B31" s="37" t="s">
        <v>170</v>
      </c>
      <c r="C31" s="47">
        <v>6.1805555555555558E-2</v>
      </c>
      <c r="D31" s="7">
        <v>0.24305555555555555</v>
      </c>
      <c r="E31" s="7"/>
      <c r="F31" s="7"/>
      <c r="G31" s="7"/>
      <c r="H31" s="7"/>
      <c r="I31" s="7"/>
      <c r="J31" s="7">
        <v>4.1666666666666664E-2</v>
      </c>
      <c r="K31" s="7"/>
      <c r="L31" s="7"/>
      <c r="M31" s="7"/>
      <c r="N31" s="7"/>
      <c r="O31" s="48"/>
      <c r="P31" s="46">
        <f>SUM(C31:N31)</f>
        <v>0.34652777777777782</v>
      </c>
    </row>
    <row r="32" spans="2:16" ht="14.1" customHeight="1" x14ac:dyDescent="0.35">
      <c r="B32" s="37" t="s">
        <v>65</v>
      </c>
      <c r="C32" s="49">
        <v>6.1805555555555558E-2</v>
      </c>
      <c r="D32" s="50">
        <v>0.24305555555555555</v>
      </c>
      <c r="E32" s="50"/>
      <c r="F32" s="50"/>
      <c r="G32" s="50"/>
      <c r="H32" s="50"/>
      <c r="I32" s="50"/>
      <c r="J32" s="50">
        <v>4.1666666666666664E-2</v>
      </c>
      <c r="K32" s="50"/>
      <c r="L32" s="50"/>
      <c r="M32" s="50"/>
      <c r="N32" s="50"/>
      <c r="O32" s="51"/>
      <c r="P32" s="46">
        <f>SUM(C32:N32)</f>
        <v>0.34652777777777782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</v>
      </c>
      <c r="D34" s="110">
        <f t="shared" ref="D34:P34" si="1">D31-D32-D33</f>
        <v>0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0</v>
      </c>
      <c r="K34" s="110">
        <f t="shared" si="1"/>
        <v>0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53" t="s">
        <v>67</v>
      </c>
      <c r="C36" s="156"/>
      <c r="D36" s="157"/>
      <c r="E36" s="156"/>
      <c r="F36" s="157"/>
      <c r="G36" s="156"/>
      <c r="H36" s="157"/>
      <c r="I36" s="156"/>
      <c r="J36" s="157"/>
      <c r="K36" s="156"/>
      <c r="L36" s="157"/>
      <c r="M36" s="156"/>
      <c r="N36" s="157"/>
      <c r="O36" s="151"/>
      <c r="P36" s="151"/>
    </row>
    <row r="37" spans="2:16" ht="18" customHeight="1" x14ac:dyDescent="0.35">
      <c r="B37" s="154"/>
      <c r="C37" s="156"/>
      <c r="D37" s="157"/>
      <c r="E37" s="151"/>
      <c r="F37" s="151"/>
      <c r="G37" s="151"/>
      <c r="H37" s="151"/>
      <c r="I37" s="151"/>
      <c r="J37" s="151"/>
      <c r="K37" s="151"/>
      <c r="L37" s="151"/>
      <c r="M37" s="156"/>
      <c r="N37" s="157"/>
      <c r="O37" s="151"/>
      <c r="P37" s="151"/>
    </row>
    <row r="38" spans="2:16" ht="18" customHeight="1" x14ac:dyDescent="0.35">
      <c r="B38" s="154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35">
      <c r="B39" s="154"/>
      <c r="C39" s="151"/>
      <c r="D39" s="151"/>
      <c r="E39" s="151"/>
      <c r="F39" s="151"/>
      <c r="G39" s="151"/>
      <c r="H39" s="151"/>
      <c r="I39" s="151"/>
      <c r="J39" s="151"/>
      <c r="K39" s="151" t="s">
        <v>177</v>
      </c>
      <c r="L39" s="151"/>
      <c r="M39" s="151"/>
      <c r="N39" s="151"/>
      <c r="O39" s="151"/>
      <c r="P39" s="151"/>
    </row>
    <row r="40" spans="2:16" ht="18" customHeight="1" x14ac:dyDescent="0.35">
      <c r="B40" s="154"/>
      <c r="C40" s="151"/>
      <c r="D40" s="151"/>
      <c r="E40" s="151"/>
      <c r="F40" s="151"/>
      <c r="G40" s="152"/>
      <c r="H40" s="152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35">
      <c r="B41" s="155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43" t="s">
        <v>68</v>
      </c>
      <c r="C43" s="144"/>
      <c r="D43" s="144"/>
      <c r="E43" s="144"/>
      <c r="F43" s="144"/>
      <c r="G43" s="144"/>
      <c r="H43" s="144"/>
      <c r="I43" s="144"/>
      <c r="J43" s="144"/>
      <c r="K43" s="144"/>
      <c r="L43" s="144"/>
      <c r="M43" s="144"/>
      <c r="N43" s="144"/>
      <c r="O43" s="144"/>
      <c r="P43" s="145"/>
    </row>
    <row r="44" spans="2:16" ht="14.1" customHeight="1" x14ac:dyDescent="0.35">
      <c r="B44" s="123" t="s">
        <v>185</v>
      </c>
      <c r="C44" s="146"/>
      <c r="D44" s="146"/>
      <c r="E44" s="146"/>
      <c r="F44" s="146"/>
      <c r="G44" s="146"/>
      <c r="H44" s="146"/>
      <c r="I44" s="146"/>
      <c r="J44" s="146"/>
      <c r="K44" s="146"/>
      <c r="L44" s="146"/>
      <c r="M44" s="146"/>
      <c r="N44" s="146"/>
      <c r="O44" s="146"/>
      <c r="P44" s="125"/>
    </row>
    <row r="45" spans="2:16" ht="14.1" customHeight="1" x14ac:dyDescent="0.35">
      <c r="B45" s="12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75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48"/>
      <c r="C48" s="149"/>
      <c r="D48" s="149"/>
      <c r="E48" s="149"/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50"/>
    </row>
    <row r="49" spans="2:16" ht="14.1" customHeight="1" x14ac:dyDescent="0.35">
      <c r="B49" s="147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2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2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2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31" t="s">
        <v>168</v>
      </c>
      <c r="C53" s="132"/>
      <c r="D53" s="115"/>
      <c r="E53" s="115"/>
      <c r="F53" s="115"/>
      <c r="G53" s="133"/>
      <c r="H53" s="132"/>
      <c r="I53" s="132"/>
      <c r="J53" s="132"/>
      <c r="K53" s="132"/>
      <c r="L53" s="132"/>
      <c r="M53" s="132"/>
      <c r="N53" s="132"/>
      <c r="O53" s="132"/>
      <c r="P53" s="134"/>
    </row>
    <row r="54" spans="2:16" ht="14.1" customHeight="1" thickTop="1" thickBot="1" x14ac:dyDescent="0.4">
      <c r="B54" s="126" t="s">
        <v>180</v>
      </c>
      <c r="C54" s="127"/>
      <c r="D54" s="127"/>
      <c r="E54" s="127"/>
      <c r="F54" s="112">
        <v>30</v>
      </c>
      <c r="G54" s="128"/>
      <c r="H54" s="129"/>
      <c r="I54" s="129"/>
      <c r="J54" s="129"/>
      <c r="K54" s="129"/>
      <c r="L54" s="129"/>
      <c r="M54" s="129"/>
      <c r="N54" s="129"/>
      <c r="O54" s="129"/>
      <c r="P54" s="130"/>
    </row>
    <row r="55" spans="2:16" ht="13.5" customHeight="1" thickTop="1" x14ac:dyDescent="0.35"/>
    <row r="56" spans="2:16" ht="17.25" customHeight="1" x14ac:dyDescent="0.35">
      <c r="B56" s="184" t="s">
        <v>69</v>
      </c>
      <c r="C56" s="18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85" t="s">
        <v>70</v>
      </c>
      <c r="C57" s="186"/>
      <c r="D57" s="186"/>
      <c r="E57" s="186"/>
      <c r="F57" s="186"/>
      <c r="G57" s="186"/>
      <c r="H57" s="186"/>
      <c r="I57" s="186"/>
      <c r="J57" s="186"/>
      <c r="K57" s="186"/>
      <c r="L57" s="186"/>
      <c r="M57" s="187"/>
      <c r="N57" s="188" t="s">
        <v>71</v>
      </c>
      <c r="O57" s="186"/>
      <c r="P57" s="189"/>
    </row>
    <row r="58" spans="2:16" ht="17.100000000000001" customHeight="1" x14ac:dyDescent="0.35">
      <c r="B58" s="190" t="s">
        <v>72</v>
      </c>
      <c r="C58" s="191"/>
      <c r="D58" s="192"/>
      <c r="E58" s="190" t="s">
        <v>73</v>
      </c>
      <c r="F58" s="191"/>
      <c r="G58" s="192"/>
      <c r="H58" s="191" t="s">
        <v>74</v>
      </c>
      <c r="I58" s="191"/>
      <c r="J58" s="191"/>
      <c r="K58" s="193" t="s">
        <v>75</v>
      </c>
      <c r="L58" s="191"/>
      <c r="M58" s="194"/>
      <c r="N58" s="195"/>
      <c r="O58" s="191"/>
      <c r="P58" s="196"/>
    </row>
    <row r="59" spans="2:16" ht="20.100000000000001" customHeight="1" x14ac:dyDescent="0.35">
      <c r="B59" s="119" t="s">
        <v>76</v>
      </c>
      <c r="C59" s="120"/>
      <c r="D59" s="58">
        <v>7</v>
      </c>
      <c r="E59" s="119" t="s">
        <v>77</v>
      </c>
      <c r="F59" s="120"/>
      <c r="G59" s="58" t="b">
        <v>1</v>
      </c>
      <c r="H59" s="121" t="s">
        <v>78</v>
      </c>
      <c r="I59" s="120"/>
      <c r="J59" s="58" t="b">
        <v>1</v>
      </c>
      <c r="K59" s="121" t="s">
        <v>79</v>
      </c>
      <c r="L59" s="120"/>
      <c r="M59" s="58" t="b">
        <v>1</v>
      </c>
      <c r="N59" s="122" t="s">
        <v>80</v>
      </c>
      <c r="O59" s="120"/>
      <c r="P59" s="58" t="b">
        <v>1</v>
      </c>
    </row>
    <row r="60" spans="2:16" ht="20.100000000000001" customHeight="1" x14ac:dyDescent="0.35">
      <c r="B60" s="119" t="s">
        <v>81</v>
      </c>
      <c r="C60" s="120"/>
      <c r="D60" s="58" t="b">
        <v>1</v>
      </c>
      <c r="E60" s="119" t="s">
        <v>82</v>
      </c>
      <c r="F60" s="120"/>
      <c r="G60" s="58" t="b">
        <v>1</v>
      </c>
      <c r="H60" s="121" t="s">
        <v>83</v>
      </c>
      <c r="I60" s="120"/>
      <c r="J60" s="58" t="b">
        <v>1</v>
      </c>
      <c r="K60" s="121" t="s">
        <v>84</v>
      </c>
      <c r="L60" s="120"/>
      <c r="M60" s="58" t="b">
        <v>1</v>
      </c>
      <c r="N60" s="122" t="s">
        <v>85</v>
      </c>
      <c r="O60" s="120"/>
      <c r="P60" s="58" t="b">
        <v>1</v>
      </c>
    </row>
    <row r="61" spans="2:16" ht="20.100000000000001" customHeight="1" x14ac:dyDescent="0.35">
      <c r="B61" s="119" t="s">
        <v>86</v>
      </c>
      <c r="C61" s="120"/>
      <c r="D61" s="58" t="b">
        <v>1</v>
      </c>
      <c r="E61" s="119" t="s">
        <v>87</v>
      </c>
      <c r="F61" s="120"/>
      <c r="G61" s="58" t="b">
        <v>1</v>
      </c>
      <c r="H61" s="121" t="s">
        <v>88</v>
      </c>
      <c r="I61" s="120"/>
      <c r="J61" s="58" t="b">
        <v>1</v>
      </c>
      <c r="K61" s="121" t="s">
        <v>89</v>
      </c>
      <c r="L61" s="120"/>
      <c r="M61" s="58" t="b">
        <v>1</v>
      </c>
      <c r="N61" s="122" t="s">
        <v>90</v>
      </c>
      <c r="O61" s="120"/>
      <c r="P61" s="58" t="b">
        <v>1</v>
      </c>
    </row>
    <row r="62" spans="2:16" ht="20.100000000000001" customHeight="1" x14ac:dyDescent="0.35">
      <c r="B62" s="121" t="s">
        <v>88</v>
      </c>
      <c r="C62" s="120"/>
      <c r="D62" s="58" t="b">
        <v>1</v>
      </c>
      <c r="E62" s="119" t="s">
        <v>91</v>
      </c>
      <c r="F62" s="120"/>
      <c r="G62" s="58" t="b">
        <v>1</v>
      </c>
      <c r="H62" s="121" t="s">
        <v>92</v>
      </c>
      <c r="I62" s="120"/>
      <c r="J62" s="58" t="b">
        <v>0</v>
      </c>
      <c r="K62" s="121" t="s">
        <v>93</v>
      </c>
      <c r="L62" s="120"/>
      <c r="M62" s="58" t="b">
        <v>1</v>
      </c>
      <c r="N62" s="122" t="s">
        <v>83</v>
      </c>
      <c r="O62" s="120"/>
      <c r="P62" s="58" t="b">
        <v>1</v>
      </c>
    </row>
    <row r="63" spans="2:16" ht="20.100000000000001" customHeight="1" x14ac:dyDescent="0.35">
      <c r="B63" s="121" t="s">
        <v>94</v>
      </c>
      <c r="C63" s="120"/>
      <c r="D63" s="58" t="b">
        <v>1</v>
      </c>
      <c r="E63" s="119" t="s">
        <v>95</v>
      </c>
      <c r="F63" s="120"/>
      <c r="G63" s="58" t="b">
        <v>1</v>
      </c>
      <c r="H63" s="68"/>
      <c r="I63" s="69"/>
      <c r="J63" s="70"/>
      <c r="K63" s="121" t="s">
        <v>96</v>
      </c>
      <c r="L63" s="120"/>
      <c r="M63" s="58" t="b">
        <v>1</v>
      </c>
      <c r="N63" s="122" t="s">
        <v>166</v>
      </c>
      <c r="O63" s="120"/>
      <c r="P63" s="58" t="b">
        <v>1</v>
      </c>
    </row>
    <row r="64" spans="2:16" ht="20.100000000000001" customHeight="1" x14ac:dyDescent="0.35">
      <c r="B64" s="121" t="s">
        <v>97</v>
      </c>
      <c r="C64" s="120"/>
      <c r="D64" s="58" t="b">
        <v>0</v>
      </c>
      <c r="E64" s="119" t="s">
        <v>98</v>
      </c>
      <c r="F64" s="120"/>
      <c r="G64" s="58" t="b">
        <v>1</v>
      </c>
      <c r="H64" s="71"/>
      <c r="I64" s="72"/>
      <c r="J64" s="73"/>
      <c r="K64" s="141" t="s">
        <v>99</v>
      </c>
      <c r="L64" s="142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19" t="s">
        <v>162</v>
      </c>
      <c r="F65" s="120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35" t="s">
        <v>105</v>
      </c>
      <c r="C69" s="135"/>
      <c r="D69" s="81"/>
      <c r="E69" s="81"/>
      <c r="F69" s="137" t="s">
        <v>106</v>
      </c>
      <c r="G69" s="139" t="s">
        <v>107</v>
      </c>
      <c r="H69" s="81"/>
      <c r="I69" s="135" t="s">
        <v>108</v>
      </c>
      <c r="J69" s="135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36"/>
      <c r="C70" s="136"/>
      <c r="D70" s="85"/>
      <c r="E70" s="86"/>
      <c r="F70" s="138"/>
      <c r="G70" s="140"/>
      <c r="H70" s="87"/>
      <c r="I70" s="136"/>
      <c r="J70" s="136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-161.26900000000001</v>
      </c>
      <c r="D72" s="60">
        <v>-161.44300000000001</v>
      </c>
      <c r="E72" s="100" t="s">
        <v>118</v>
      </c>
      <c r="F72" s="60">
        <v>18.399999999999999</v>
      </c>
      <c r="G72" s="60">
        <v>18.8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-157.27600000000001</v>
      </c>
      <c r="D73" s="60">
        <v>-157.648</v>
      </c>
      <c r="E73" s="102" t="s">
        <v>122</v>
      </c>
      <c r="F73" s="61">
        <v>46.7</v>
      </c>
      <c r="G73" s="61">
        <v>47.6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-205.666</v>
      </c>
      <c r="D74" s="60">
        <v>-204.36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-125.56699999999999</v>
      </c>
      <c r="D75" s="60">
        <v>-126.87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30.009</v>
      </c>
      <c r="D76" s="60">
        <v>29.713999999999999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27.898</v>
      </c>
      <c r="D77" s="60">
        <v>27.693999999999999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22.87</v>
      </c>
      <c r="D78" s="60">
        <v>22.709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21.158999999999999</v>
      </c>
      <c r="D79" s="60">
        <v>21.045000000000002</v>
      </c>
      <c r="E79" s="100" t="s">
        <v>152</v>
      </c>
      <c r="F79" s="60">
        <v>14.9</v>
      </c>
      <c r="G79" s="60">
        <v>12.7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1.6200000000000001E-5</v>
      </c>
      <c r="D80" s="64">
        <v>1.5699999999999999E-5</v>
      </c>
      <c r="E80" s="102" t="s">
        <v>157</v>
      </c>
      <c r="F80" s="61">
        <v>57.6</v>
      </c>
      <c r="G80" s="61">
        <v>65.2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62" t="s">
        <v>161</v>
      </c>
      <c r="C84" s="162"/>
    </row>
    <row r="85" spans="2:16" ht="15" customHeight="1" x14ac:dyDescent="0.35">
      <c r="B85" s="163" t="s">
        <v>182</v>
      </c>
      <c r="C85" s="164"/>
      <c r="D85" s="164"/>
      <c r="E85" s="164"/>
      <c r="F85" s="164"/>
      <c r="G85" s="164"/>
      <c r="H85" s="164"/>
      <c r="I85" s="164"/>
      <c r="J85" s="164"/>
      <c r="K85" s="164"/>
      <c r="L85" s="164"/>
      <c r="M85" s="164"/>
      <c r="N85" s="164"/>
      <c r="O85" s="164"/>
      <c r="P85" s="165"/>
    </row>
    <row r="86" spans="2:16" ht="15" customHeight="1" x14ac:dyDescent="0.35">
      <c r="B86" s="172"/>
      <c r="C86" s="173"/>
      <c r="D86" s="173"/>
      <c r="E86" s="173"/>
      <c r="F86" s="173"/>
      <c r="G86" s="173"/>
      <c r="H86" s="173"/>
      <c r="I86" s="173"/>
      <c r="J86" s="173"/>
      <c r="K86" s="173"/>
      <c r="L86" s="173"/>
      <c r="M86" s="173"/>
      <c r="N86" s="173"/>
      <c r="O86" s="173"/>
      <c r="P86" s="174"/>
    </row>
    <row r="87" spans="2:16" ht="15" customHeight="1" x14ac:dyDescent="0.35">
      <c r="B87" s="172"/>
      <c r="C87" s="173"/>
      <c r="D87" s="173"/>
      <c r="E87" s="173"/>
      <c r="F87" s="173"/>
      <c r="G87" s="173"/>
      <c r="H87" s="173"/>
      <c r="I87" s="173"/>
      <c r="J87" s="173"/>
      <c r="K87" s="173"/>
      <c r="L87" s="173"/>
      <c r="M87" s="173"/>
      <c r="N87" s="173"/>
      <c r="O87" s="173"/>
      <c r="P87" s="174"/>
    </row>
    <row r="88" spans="2:16" ht="15" customHeight="1" x14ac:dyDescent="0.35">
      <c r="B88" s="182"/>
      <c r="C88" s="177"/>
      <c r="D88" s="177"/>
      <c r="E88" s="177"/>
      <c r="F88" s="177"/>
      <c r="G88" s="177"/>
      <c r="H88" s="177"/>
      <c r="I88" s="177"/>
      <c r="J88" s="177"/>
      <c r="K88" s="177"/>
      <c r="L88" s="177"/>
      <c r="M88" s="177"/>
      <c r="N88" s="177"/>
      <c r="O88" s="177"/>
      <c r="P88" s="178"/>
    </row>
    <row r="89" spans="2:16" ht="15" customHeight="1" x14ac:dyDescent="0.35">
      <c r="B89" s="176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8"/>
    </row>
    <row r="90" spans="2:16" ht="15" customHeight="1" x14ac:dyDescent="0.35">
      <c r="B90" s="176"/>
      <c r="C90" s="177"/>
      <c r="D90" s="177"/>
      <c r="E90" s="177"/>
      <c r="F90" s="177"/>
      <c r="G90" s="177"/>
      <c r="H90" s="177"/>
      <c r="I90" s="177"/>
      <c r="J90" s="177"/>
      <c r="K90" s="177"/>
      <c r="L90" s="177"/>
      <c r="M90" s="177"/>
      <c r="N90" s="177"/>
      <c r="O90" s="177"/>
      <c r="P90" s="178"/>
    </row>
    <row r="91" spans="2:16" ht="15" customHeight="1" x14ac:dyDescent="0.35">
      <c r="B91" s="176"/>
      <c r="C91" s="177"/>
      <c r="D91" s="177"/>
      <c r="E91" s="177"/>
      <c r="F91" s="177"/>
      <c r="G91" s="177"/>
      <c r="H91" s="177"/>
      <c r="I91" s="177"/>
      <c r="J91" s="177"/>
      <c r="K91" s="177"/>
      <c r="L91" s="177"/>
      <c r="M91" s="177"/>
      <c r="N91" s="177"/>
      <c r="O91" s="177"/>
      <c r="P91" s="178"/>
    </row>
    <row r="92" spans="2:16" ht="15" customHeight="1" x14ac:dyDescent="0.35">
      <c r="B92" s="176"/>
      <c r="C92" s="177"/>
      <c r="D92" s="177"/>
      <c r="E92" s="177"/>
      <c r="F92" s="177"/>
      <c r="G92" s="177"/>
      <c r="H92" s="177"/>
      <c r="I92" s="177"/>
      <c r="J92" s="177"/>
      <c r="K92" s="177"/>
      <c r="L92" s="177"/>
      <c r="M92" s="177"/>
      <c r="N92" s="177"/>
      <c r="O92" s="177"/>
      <c r="P92" s="178"/>
    </row>
    <row r="93" spans="2:16" ht="15" customHeight="1" x14ac:dyDescent="0.35">
      <c r="B93" s="176"/>
      <c r="C93" s="177"/>
      <c r="D93" s="177"/>
      <c r="E93" s="177"/>
      <c r="F93" s="177"/>
      <c r="G93" s="177"/>
      <c r="H93" s="177"/>
      <c r="I93" s="177"/>
      <c r="J93" s="177"/>
      <c r="K93" s="177"/>
      <c r="L93" s="177"/>
      <c r="M93" s="177"/>
      <c r="N93" s="177"/>
      <c r="O93" s="177"/>
      <c r="P93" s="178"/>
    </row>
    <row r="94" spans="2:16" ht="15" customHeight="1" x14ac:dyDescent="0.35">
      <c r="B94" s="176"/>
      <c r="C94" s="177"/>
      <c r="D94" s="177"/>
      <c r="E94" s="177"/>
      <c r="F94" s="177"/>
      <c r="G94" s="177"/>
      <c r="H94" s="177"/>
      <c r="I94" s="177"/>
      <c r="J94" s="177"/>
      <c r="K94" s="177"/>
      <c r="L94" s="177"/>
      <c r="M94" s="177"/>
      <c r="N94" s="177"/>
      <c r="O94" s="177"/>
      <c r="P94" s="178"/>
    </row>
    <row r="95" spans="2:16" ht="15" customHeight="1" x14ac:dyDescent="0.35">
      <c r="B95" s="183"/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8"/>
    </row>
    <row r="96" spans="2:16" ht="15" customHeight="1" x14ac:dyDescent="0.35">
      <c r="B96" s="176"/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8"/>
    </row>
    <row r="97" spans="2:16" ht="15" customHeight="1" x14ac:dyDescent="0.35">
      <c r="B97" s="176"/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8"/>
    </row>
    <row r="98" spans="2:16" ht="15" customHeight="1" x14ac:dyDescent="0.35">
      <c r="B98" s="176"/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8"/>
    </row>
    <row r="99" spans="2:16" ht="15" customHeight="1" x14ac:dyDescent="0.35">
      <c r="B99" s="179"/>
      <c r="C99" s="180"/>
      <c r="D99" s="180"/>
      <c r="E99" s="180"/>
      <c r="F99" s="180"/>
      <c r="G99" s="180"/>
      <c r="H99" s="180"/>
      <c r="I99" s="180"/>
      <c r="J99" s="180"/>
      <c r="K99" s="180"/>
      <c r="L99" s="180"/>
      <c r="M99" s="180"/>
      <c r="N99" s="180"/>
      <c r="O99" s="180"/>
      <c r="P99" s="18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2026-10-17T17:10:19Z</dcterms:modified>
</cp:coreProperties>
</file>