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FB553E55-29C1-4ECE-96C7-A71312AB38B1}" xr6:coauthVersionLast="47" xr6:coauthVersionMax="47" xr10:uidLastSave="{00000000-0000-0000-0000-000000000000}"/>
  <bookViews>
    <workbookView xWindow="49140" yWindow="384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<sst xmlns="http://schemas.openxmlformats.org/spreadsheetml/2006/main" count="209" uniqueCount="194">
  <si>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</si>
  <si>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</si>
  <si>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</si>
  <si>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</si>
  <si>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</si>
  <si>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</si>
  <si>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</si>
  <si>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</si>
  <si>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</si>
  <si>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</si>
  <si>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</si>
  <si>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</si>
  <si>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</si>
  <si>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</si>
  <si>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</si>
  <si>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</si>
  <si>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</si>
  <si>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</si>
  <si>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</si>
  <si>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</si>
  <si>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</si>
  <si>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</si>
  <si>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</si>
  <si>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</si>
  <si>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</si>
  <si>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</si>
  <si>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</si>
  <si>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</si>
  <si>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</si>
  <si>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</si>
  <si>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</si>
  <si>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</si>
  <si>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</si>
  <si>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</si>
  <si>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</si>
  <si>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</si>
  <si>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</si>
  <si>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</si>
  <si>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</si>
  <si>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</si>
  <si>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</si>
  <si>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</si>
  <si>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</si>
  <si>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</si>
  <si>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</si>
  <si>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</si>
  <si>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</si>
  <si>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</si>
  <si>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</si>
  <si>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</si>
  <si>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</si>
  <si>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</si>
  <si>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</si>
  <si>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</si>
  <si>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</si>
  <si>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</si>
  <si>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</si>
  <si>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</si>
  <si>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</si>
  <si>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</si>
  <si>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</si>
  <si>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</si>
  <si>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</si>
  <si>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</si>
  <si>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</si>
  <si>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</si>
  <si>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</si>
  <si>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</si>
  <si>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</si>
  <si>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</si>
  <si>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</si>
  <si>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</si>
  <si>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</si>
  <si>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</si>
  <si>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</si>
  <si>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</si>
  <si>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</si>
  <si>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</si>
  <si>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</si>
  <si>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</si>
  <si>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</si>
  <si>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</si>
  <si>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</si>
  <si>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</si>
  <si>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</si>
  <si>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</si>
  <si>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</si>
  <si>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</si>
  <si>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</si>
  <si>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</si>
  <si>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</si>
  <si>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</si>
  <si>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</si>
  <si>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</si>
  <si>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</si>
  <si>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</si>
  <si>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</si>
  <si>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</si>
  <si>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</si>
  <si>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</si>
  <si>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</si>
  <si>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</si>
  <si>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</si>
  <si>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</si>
  <si>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</si>
  <si>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</si>
  <si>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</si>
  <si>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</si>
  <si>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</si>
  <si>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</si>
  <si>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</si>
  <si>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</si>
  <si>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</si>
  <si>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</si>
  <si>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</si>
  <si>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</si>
  <si>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</si>
  <si>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</si>
  <si>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</si>
  <si>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</si>
  <si>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</si>
  <si>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</si>
  <si>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</si>
  <si>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</si>
  <si>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</si>
  <si>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</si>
  <si>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</si>
  <si>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</si>
  <si>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</si>
  <si>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</si>
  <si>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</si>
  <si>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</si>
  <si>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</si>
  <si>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</si>
  <si>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</si>
  <si>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</si>
  <si>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</si>
  <si>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</si>
  <si>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</si>
  <si>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</si>
  <si>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</si>
  <si>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</si>
  <si>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</si>
  <si>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</si>
  <si>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</si>
  <si>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</si>
  <si>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</si>
  <si>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</si>
  <si>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</si>
  <si>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</si>
  <si>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</si>
  <si>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</si>
  <si>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</si>
  <si>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</si>
  <si>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</si>
  <si>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</si>
  <si>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</si>
  <si>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</si>
  <si>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</si>
  <si>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</si>
  <si>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</si>
  <si>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</si>
  <si>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</si>
  <si>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</si>
  <si>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</si>
  <si>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</si>
  <si>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</si>
  <si>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</si>
  <si>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</si>
  <si>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</si>
  <si>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</si>
  <si>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</si>
  <si>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</si>
  <si>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</si>
  <si>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</si>
  <si>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</si>
  <si>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</si>
  <si>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</si>
  <si>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</si>
  <si>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</si>
  <si>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</si>
  <si>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</si>
  <si>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</si>
  <si>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</si>
  <si>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신가은</t>
    <phoneticPr fontId="3" type="noConversion"/>
  </si>
  <si>
    <t>MMA</t>
    <phoneticPr fontId="3" type="noConversion"/>
  </si>
  <si>
    <t>x</t>
    <phoneticPr fontId="3" type="noConversion"/>
  </si>
  <si>
    <t>M_048791-048792:M</t>
    <phoneticPr fontId="3" type="noConversion"/>
  </si>
  <si>
    <t>M_048853</t>
    <phoneticPr fontId="3" type="noConversion"/>
  </si>
  <si>
    <t>M_048853 ICS crash로 인해 영상 없음</t>
    <phoneticPr fontId="3" type="noConversion"/>
  </si>
  <si>
    <t>SE</t>
    <phoneticPr fontId="3" type="noConversion"/>
  </si>
  <si>
    <t>[14:04] 강한 풍속(평균 13~15m/s) 및 맞바람(SE~ESE)으로 인한 관측 대기 / [18:04] 높은 습도(VAISALA 82% / 2.3m 95%)로 인한 관측 종료</t>
    <phoneticPr fontId="3" type="noConversion"/>
  </si>
  <si>
    <t>-</t>
    <phoneticPr fontId="3" type="noConversion"/>
  </si>
  <si>
    <t>돔 내부 HAVC 작동 및 작동 패널 파손 부위 수리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</si>
</sst>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checked="Checked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55" zoomScale="145" zoomScaleNormal="145" workbookViewId="0">
      <selection activeCell="F73" sqref="F73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46309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55.14018691588786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0.40138888888888891</v>
      </c>
      <c r="D9" s="8">
        <v>2.5</v>
      </c>
      <c r="E9" s="8">
        <v>9</v>
      </c>
      <c r="F9" s="8">
        <v>73</v>
      </c>
      <c r="G9" s="36" t="s">
        <v>190</v>
      </c>
      <c r="H9" s="8">
        <v>5.5</v>
      </c>
      <c r="I9" s="36">
        <v>11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3.2</v>
      </c>
      <c r="E10" s="8">
        <v>7</v>
      </c>
      <c r="F10" s="8">
        <v>78.900000000000006</v>
      </c>
      <c r="G10" s="36" t="s">
        <v>190</v>
      </c>
      <c r="H10" s="8">
        <v>7.8</v>
      </c>
      <c r="I10" s="11"/>
      <c r="J10" s="9">
        <f>IF(L10, 1, 0) + IF(M10, 2, 0) + IF(N10, 4, 0) + IF(O10, 8, 0) + IF(P10, 16, 0)</f>
        <v>2</v>
      </c>
      <c r="K10" s="12" t="b">
        <v>1</v>
      </c>
      <c r="L10" s="12" t="b">
        <v>0</v>
      </c>
      <c r="M10" s="12" t="b">
        <v>1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0.75277777777777777</v>
      </c>
      <c r="D11" s="15" t="s">
        <v>192</v>
      </c>
      <c r="E11" s="15">
        <v>5.6</v>
      </c>
      <c r="F11" s="15">
        <v>82.4</v>
      </c>
      <c r="G11" s="36" t="s">
        <v>190</v>
      </c>
      <c r="H11" s="15">
        <v>7.6</v>
      </c>
      <c r="I11" s="16"/>
      <c r="J11" s="9">
        <f>IF(L11, 1, 0) + IF(M11, 2, 0) + IF(N11, 4, 0) + IF(O11, 8, 0) + IF(P11, 16, 0)</f>
        <v>4</v>
      </c>
      <c r="K11" s="12" t="b">
        <v>1</v>
      </c>
      <c r="L11" s="12" t="b">
        <v>0</v>
      </c>
      <c r="M11" s="12" t="b">
        <v>0</v>
      </c>
      <c r="N11" s="12" t="b">
        <v>1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24.351388888888888</v>
      </c>
      <c r="D12" s="19">
        <f>AVERAGE(D9:D11)</f>
        <v>2.85</v>
      </c>
      <c r="E12" s="19">
        <f>AVERAGE(E9:E11)</f>
        <v>7.2</v>
      </c>
      <c r="F12" s="20">
        <f>AVERAGE(F9:F11)</f>
        <v>78.100000000000009</v>
      </c>
      <c r="G12" s="21"/>
      <c r="H12" s="22">
        <f>AVERAGE(H9:H11)</f>
        <v>6.9666666666666659</v>
      </c>
      <c r="I12" s="23"/>
      <c r="J12" s="24">
        <f>AVERAGE(J9:J11)</f>
        <v>2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185</v>
      </c>
      <c r="G16" s="27" t="s">
        <v>179</v>
      </c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0.34444444444444444</v>
      </c>
      <c r="D17" s="28">
        <v>0.34513888888888888</v>
      </c>
      <c r="E17" s="28">
        <v>0.37569444444444444</v>
      </c>
      <c r="F17" s="28">
        <v>0.46805555555555556</v>
      </c>
      <c r="G17" s="28">
        <v>0.75347222222222221</v>
      </c>
      <c r="H17" s="28"/>
      <c r="I17" s="28"/>
      <c r="J17" s="28"/>
      <c r="K17" s="28"/>
      <c r="L17" s="28"/>
      <c r="M17" s="28"/>
      <c r="N17" s="28"/>
      <c r="O17" s="28"/>
      <c r="P17" s="28">
        <v>0.75694444444444442</v>
      </c>
    </row>
    <row r="18" spans="2:16" ht="14.1" customHeight="1" x14ac:dyDescent="0.35">
      <c r="B18" s="35" t="s">
        <v>42</v>
      </c>
      <c r="C18" s="27">
        <v>48753</v>
      </c>
      <c r="D18" s="27">
        <v>48754</v>
      </c>
      <c r="E18" s="27">
        <v>48769</v>
      </c>
      <c r="F18" s="27">
        <v>48829</v>
      </c>
      <c r="G18" s="27">
        <v>48882</v>
      </c>
      <c r="H18" s="27"/>
      <c r="I18" s="27"/>
      <c r="J18" s="27"/>
      <c r="K18" s="27"/>
      <c r="L18" s="27"/>
      <c r="M18" s="27"/>
      <c r="N18" s="27"/>
      <c r="O18" s="27"/>
      <c r="P18" s="117">
        <v>48887</v>
      </c>
    </row>
    <row r="19" spans="2:16" ht="14.1" customHeight="1" thickBot="1" x14ac:dyDescent="0.4">
      <c r="B19" s="13" t="s">
        <v>43</v>
      </c>
      <c r="C19" s="29"/>
      <c r="D19" s="27">
        <v>48761</v>
      </c>
      <c r="E19" s="30">
        <v>48828</v>
      </c>
      <c r="F19" s="30">
        <v>48881</v>
      </c>
      <c r="G19" s="30">
        <v>48886</v>
      </c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8</v>
      </c>
      <c r="E20" s="33">
        <f>IF(ISNUMBER(E18),E19-E18+1,"")</f>
        <v>60</v>
      </c>
      <c r="F20" s="33">
        <f>IF(ISNUMBER(F18),F19-F18+1,"")</f>
        <v>53</v>
      </c>
      <c r="G20" s="33">
        <f>IF(ISNUMBER(G18),G19-G18+1,"")</f>
        <v>5</v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 t="s">
        <v>186</v>
      </c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7.1527777777777773E-2</v>
      </c>
      <c r="D30" s="43"/>
      <c r="E30" s="43"/>
      <c r="F30" s="43">
        <v>0.23819444444444443</v>
      </c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0.35138888888888892</v>
      </c>
    </row>
    <row r="31" spans="2:16" ht="14.1" customHeight="1" x14ac:dyDescent="0.35">
      <c r="B31" s="37" t="s">
        <v>170</v>
      </c>
      <c r="C31" s="47">
        <v>9.166666666666666E-2</v>
      </c>
      <c r="D31" s="7"/>
      <c r="E31" s="7"/>
      <c r="F31" s="7">
        <v>0.23819444444444443</v>
      </c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0.37152777777777779</v>
      </c>
    </row>
    <row r="32" spans="2:16" ht="14.1" customHeight="1" x14ac:dyDescent="0.35">
      <c r="B32" s="37" t="s">
        <v>65</v>
      </c>
      <c r="C32" s="49"/>
      <c r="D32" s="50"/>
      <c r="E32" s="50"/>
      <c r="F32" s="50">
        <v>0.125</v>
      </c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0.16666666666666666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9.166666666666666E-2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0.11319444444444443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0.20486111111111113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187</v>
      </c>
      <c r="D36" s="148"/>
      <c r="E36" s="147" t="s">
        <v>188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189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191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23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-160.608</v>
      </c>
      <c r="D72" s="60">
        <v>-162.09100000000001</v>
      </c>
      <c r="E72" s="100" t="s">
        <v>118</v>
      </c>
      <c r="F72" s="60">
        <v>19.399999999999999</v>
      </c>
      <c r="G72" s="60">
        <v>18.100000000000001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-156.40700000000001</v>
      </c>
      <c r="D73" s="60">
        <v>-158.399</v>
      </c>
      <c r="E73" s="102" t="s">
        <v>122</v>
      </c>
      <c r="F73" s="61">
        <v>46.3</v>
      </c>
      <c r="G73" s="61">
        <v>43.8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-206.36199999999999</v>
      </c>
      <c r="D74" s="60">
        <v>-205.07300000000001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-123.033</v>
      </c>
      <c r="D75" s="60">
        <v>-129.136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31.175000000000001</v>
      </c>
      <c r="D76" s="60">
        <v>28.945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28.904</v>
      </c>
      <c r="D77" s="60">
        <v>27.052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23.896000000000001</v>
      </c>
      <c r="D78" s="60">
        <v>22.06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22.196000000000002</v>
      </c>
      <c r="D79" s="60">
        <v>20.417000000000002</v>
      </c>
      <c r="E79" s="100" t="s">
        <v>152</v>
      </c>
      <c r="F79" s="60">
        <v>16.600000000000001</v>
      </c>
      <c r="G79" s="60">
        <v>9.1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1.5999999999999999E-5</v>
      </c>
      <c r="D80" s="64">
        <v>1.56E-5</v>
      </c>
      <c r="E80" s="102" t="s">
        <v>157</v>
      </c>
      <c r="F80" s="61">
        <v>58</v>
      </c>
      <c r="G80" s="61">
        <v>72.5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193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2026-10-15T09:29:30Z</dcterms:modified>
</cp:coreProperties>
</file>