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969242B6-50FB-4690-819D-C5631DFBE090}" xr6:coauthVersionLast="47" xr6:coauthVersionMax="47" xr10:uidLastSave="{00000000-0000-0000-0000-000000000000}"/>
  <bookViews>
    <workbookView xWindow="26964" yWindow="6360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<sst xmlns="http://schemas.openxmlformats.org/spreadsheetml/2006/main" count="212" uniqueCount="199">
  <si>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</si>
  <si>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</si>
  <si>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</si>
  <si>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</si>
  <si>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</si>
  <si>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</si>
  <si>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</si>
  <si>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</si>
  <si>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</si>
  <si>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</si>
  <si>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</si>
  <si>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</si>
  <si>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</si>
  <si>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</si>
  <si>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</si>
  <si>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</si>
  <si>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</si>
  <si>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</si>
  <si>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</si>
  <si>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</si>
  <si>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</si>
  <si>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</si>
  <si>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</si>
  <si>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</si>
  <si>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</si>
  <si>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</si>
  <si>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</si>
  <si>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</si>
  <si>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</si>
  <si>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</si>
  <si>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</si>
  <si>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</si>
  <si>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</si>
  <si>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</si>
  <si>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</si>
  <si>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</si>
  <si>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</si>
  <si>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</si>
  <si>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</si>
  <si>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</si>
  <si>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</si>
  <si>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</si>
  <si>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</si>
  <si>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</si>
  <si>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</si>
  <si>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</si>
  <si>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</si>
  <si>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</si>
  <si>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</si>
  <si>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</si>
  <si>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</si>
  <si>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</si>
  <si>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</si>
  <si>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</si>
  <si>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</si>
  <si>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</si>
  <si>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</si>
  <si>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</si>
  <si>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</si>
  <si>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</si>
  <si>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</si>
  <si>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</si>
  <si>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</si>
  <si>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</si>
  <si>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</si>
  <si>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</si>
  <si>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</si>
  <si>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</si>
  <si>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</si>
  <si>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</si>
  <si>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</si>
  <si>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</si>
  <si>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</si>
  <si>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</si>
  <si>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</si>
  <si>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</si>
  <si>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</si>
  <si>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</si>
  <si>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</si>
  <si>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</si>
  <si>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</si>
  <si>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</si>
  <si>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</si>
  <si>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</si>
  <si>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</si>
  <si>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</si>
  <si>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</si>
  <si>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</si>
  <si>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</si>
  <si>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</si>
  <si>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</si>
  <si>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</si>
  <si>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</si>
  <si>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</si>
  <si>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</si>
  <si>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</si>
  <si>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</si>
  <si>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</si>
  <si>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</si>
  <si>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</si>
  <si>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</si>
  <si>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</si>
  <si>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</si>
  <si>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</si>
  <si>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</si>
  <si>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</si>
  <si>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</si>
  <si>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</si>
  <si>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</si>
  <si>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</si>
  <si>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</si>
  <si>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</si>
  <si>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</si>
  <si>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</si>
  <si>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</si>
  <si>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</si>
  <si>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</si>
  <si>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</si>
  <si>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</si>
  <si>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</si>
  <si>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</si>
  <si>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</si>
  <si>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</si>
  <si>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</si>
  <si>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</si>
  <si>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</si>
  <si>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</si>
  <si>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</si>
  <si>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</si>
  <si>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</si>
  <si>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</si>
  <si>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</si>
  <si>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</si>
  <si>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</si>
  <si>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</si>
  <si>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</si>
  <si>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</si>
  <si>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</si>
  <si>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</si>
  <si>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</si>
  <si>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</si>
  <si>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</si>
  <si>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</si>
  <si>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</si>
  <si>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</si>
  <si>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</si>
  <si>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</si>
  <si>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</si>
  <si>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</si>
  <si>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</si>
  <si>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</si>
  <si>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</si>
  <si>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</si>
  <si>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</si>
  <si>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</si>
  <si>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</si>
  <si>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</si>
  <si>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</si>
  <si>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</si>
  <si>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</si>
  <si>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</si>
  <si>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</si>
  <si>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</si>
  <si>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</si>
  <si>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</si>
  <si>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</si>
  <si>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</si>
  <si>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</si>
  <si>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</si>
  <si>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</si>
  <si>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</si>
  <si>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</si>
  <si>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</si>
  <si>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</si>
  <si>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</si>
  <si>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</si>
  <si>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</si>
  <si>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</si>
  <si>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</si>
  <si>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</si>
  <si>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</si>
  <si>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</si>
  <si>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</si>
  <si>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</si>
  <si>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</si>
  <si>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</si>
  <si>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</si>
  <si>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신가은</t>
    <phoneticPr fontId="3" type="noConversion"/>
  </si>
  <si>
    <t>I_048214</t>
    <phoneticPr fontId="3" type="noConversion"/>
  </si>
  <si>
    <t>I_048214 filter V값 누락됨</t>
    <phoneticPr fontId="3" type="noConversion"/>
  </si>
  <si>
    <t>I_048393</t>
    <phoneticPr fontId="3" type="noConversion"/>
  </si>
  <si>
    <t>I_048393 filter I값 누락됨</t>
    <phoneticPr fontId="3" type="noConversion"/>
  </si>
  <si>
    <t>M_048395-048396:N</t>
    <phoneticPr fontId="3" type="noConversion"/>
  </si>
  <si>
    <t>M_048426-048427:M</t>
    <phoneticPr fontId="3" type="noConversion"/>
  </si>
  <si>
    <t>S</t>
    <phoneticPr fontId="3" type="noConversion"/>
  </si>
  <si>
    <t>NE</t>
    <phoneticPr fontId="3" type="noConversion"/>
  </si>
  <si>
    <t>N</t>
    <phoneticPr fontId="3" type="noConversion"/>
  </si>
  <si>
    <t>40s/32k 35s/25k 26s/27k</t>
    <phoneticPr fontId="3" type="noConversion"/>
  </si>
  <si>
    <t>30s/25k 24s/30k 15s/27k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</si>
</sst>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4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46306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100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0.39930555555555558</v>
      </c>
      <c r="D9" s="8">
        <v>1.4</v>
      </c>
      <c r="E9" s="8">
        <v>20.399999999999999</v>
      </c>
      <c r="F9" s="8">
        <v>31.4</v>
      </c>
      <c r="G9" s="36" t="s">
        <v>194</v>
      </c>
      <c r="H9" s="8">
        <v>0.7</v>
      </c>
      <c r="I9" s="36">
        <v>0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1.4</v>
      </c>
      <c r="E10" s="8">
        <v>19.8</v>
      </c>
      <c r="F10" s="8">
        <v>31.3</v>
      </c>
      <c r="G10" s="36" t="s">
        <v>195</v>
      </c>
      <c r="H10" s="8">
        <v>0.5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0.75555555555555554</v>
      </c>
      <c r="D11" s="15">
        <v>1.3</v>
      </c>
      <c r="E11" s="15">
        <v>19.3</v>
      </c>
      <c r="F11" s="15">
        <v>32.1</v>
      </c>
      <c r="G11" s="36" t="s">
        <v>196</v>
      </c>
      <c r="H11" s="15">
        <v>1.3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24.356249999999999</v>
      </c>
      <c r="D12" s="19">
        <f>AVERAGE(D9:D11)</f>
        <v>1.3666666666666665</v>
      </c>
      <c r="E12" s="19">
        <f>AVERAGE(E9:E11)</f>
        <v>19.833333333333332</v>
      </c>
      <c r="F12" s="20">
        <f>AVERAGE(F9:F11)</f>
        <v>31.600000000000005</v>
      </c>
      <c r="G12" s="21"/>
      <c r="H12" s="22">
        <f>AVERAGE(H9:H11)</f>
        <v>0.83333333333333337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186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0.35347222222222224</v>
      </c>
      <c r="D17" s="28">
        <v>0.35416666666666669</v>
      </c>
      <c r="E17" s="28">
        <v>0.36944444444444446</v>
      </c>
      <c r="F17" s="28">
        <v>0.47708333333333336</v>
      </c>
      <c r="G17" s="28">
        <v>0.71319444444444446</v>
      </c>
      <c r="H17" s="28">
        <v>0.75624999999999998</v>
      </c>
      <c r="I17" s="28">
        <v>0.78611111111111109</v>
      </c>
      <c r="J17" s="28"/>
      <c r="K17" s="28"/>
      <c r="L17" s="28"/>
      <c r="M17" s="28"/>
      <c r="N17" s="28"/>
      <c r="O17" s="28"/>
      <c r="P17" s="28">
        <v>0.79722222222222228</v>
      </c>
    </row>
    <row r="18" spans="2:16" ht="14.1" customHeight="1" x14ac:dyDescent="0.35">
      <c r="B18" s="35" t="s">
        <v>42</v>
      </c>
      <c r="C18" s="27">
        <v>48193</v>
      </c>
      <c r="D18" s="27">
        <v>48194</v>
      </c>
      <c r="E18" s="27">
        <v>48206</v>
      </c>
      <c r="F18" s="27">
        <v>48277</v>
      </c>
      <c r="G18" s="27">
        <v>48429</v>
      </c>
      <c r="H18" s="27">
        <v>48456</v>
      </c>
      <c r="I18" s="27">
        <v>48468</v>
      </c>
      <c r="J18" s="27"/>
      <c r="K18" s="27"/>
      <c r="L18" s="27"/>
      <c r="M18" s="27"/>
      <c r="N18" s="27"/>
      <c r="O18" s="27"/>
      <c r="P18" s="117">
        <v>48479</v>
      </c>
    </row>
    <row r="19" spans="2:16" ht="14.1" customHeight="1" thickBot="1" x14ac:dyDescent="0.4">
      <c r="B19" s="13" t="s">
        <v>43</v>
      </c>
      <c r="C19" s="29"/>
      <c r="D19" s="27">
        <v>48198</v>
      </c>
      <c r="E19" s="30">
        <v>48276</v>
      </c>
      <c r="F19" s="30">
        <v>48428</v>
      </c>
      <c r="G19" s="30">
        <v>48455</v>
      </c>
      <c r="H19" s="30">
        <v>48467</v>
      </c>
      <c r="I19" s="30">
        <v>48478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71</v>
      </c>
      <c r="F20" s="33">
        <f>IF(ISNUMBER(F18),F19-F18+1,"")</f>
        <v>152</v>
      </c>
      <c r="G20" s="33">
        <f>IF(ISNUMBER(G18),G19-G18+1,"")</f>
        <v>27</v>
      </c>
      <c r="H20" s="33">
        <f>IF(ISNUMBER(H18),H19-H18+1,"")</f>
        <v>12</v>
      </c>
      <c r="I20" s="33">
        <f t="shared" ref="I20:O20" si="0">IF(ISNUMBER(I18),I19-I18+1,"")</f>
        <v>11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>
        <v>0.78611111111111109</v>
      </c>
      <c r="K24" s="106">
        <v>0.78888888888888886</v>
      </c>
      <c r="L24" s="36" t="s">
        <v>181</v>
      </c>
      <c r="M24" s="169" t="s">
        <v>197</v>
      </c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>
        <v>0.7895833333333333</v>
      </c>
      <c r="K26" s="106">
        <v>0.79236111111111107</v>
      </c>
      <c r="L26" s="36" t="s">
        <v>176</v>
      </c>
      <c r="M26" s="166" t="s">
        <v>198</v>
      </c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8.1944444444444445E-2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0.2326388888888889</v>
      </c>
      <c r="P30" s="46">
        <f>SUM(C30:J30,L30:N30)</f>
        <v>0.12361111111111112</v>
      </c>
    </row>
    <row r="31" spans="2:16" ht="14.1" customHeight="1" x14ac:dyDescent="0.35">
      <c r="B31" s="37" t="s">
        <v>170</v>
      </c>
      <c r="C31" s="47">
        <v>0.10694444444444444</v>
      </c>
      <c r="D31" s="7">
        <v>0.23541666666666666</v>
      </c>
      <c r="E31" s="7"/>
      <c r="F31" s="7"/>
      <c r="G31" s="7"/>
      <c r="H31" s="7"/>
      <c r="I31" s="7"/>
      <c r="J31" s="7">
        <v>4.2361111111111113E-2</v>
      </c>
      <c r="K31" s="7">
        <v>1.9444444444444445E-2</v>
      </c>
      <c r="L31" s="7"/>
      <c r="M31" s="7"/>
      <c r="N31" s="7"/>
      <c r="O31" s="48"/>
      <c r="P31" s="46">
        <f>SUM(C31:N31)</f>
        <v>0.40416666666666667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0.10694444444444444</v>
      </c>
      <c r="D34" s="110">
        <f t="shared" ref="D34:P34" si="1">D31-D32-D33</f>
        <v>0.23541666666666666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4.2361111111111113E-2</v>
      </c>
      <c r="K34" s="110">
        <f t="shared" si="1"/>
        <v>1.9444444444444445E-2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0.40416666666666667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188</v>
      </c>
      <c r="D36" s="157"/>
      <c r="E36" s="156" t="s">
        <v>190</v>
      </c>
      <c r="F36" s="157"/>
      <c r="G36" s="156" t="s">
        <v>192</v>
      </c>
      <c r="H36" s="157"/>
      <c r="I36" s="156" t="s">
        <v>193</v>
      </c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189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 t="s">
        <v>191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1752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-157.71799999999999</v>
      </c>
      <c r="D72" s="60">
        <v>-160.012</v>
      </c>
      <c r="E72" s="100" t="s">
        <v>118</v>
      </c>
      <c r="F72" s="60">
        <v>21.1</v>
      </c>
      <c r="G72" s="60">
        <v>19.8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-152.16999999999999</v>
      </c>
      <c r="D73" s="60">
        <v>-155.691</v>
      </c>
      <c r="E73" s="102" t="s">
        <v>122</v>
      </c>
      <c r="F73" s="61">
        <v>39.9</v>
      </c>
      <c r="G73" s="61">
        <v>37.200000000000003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-206.67599999999999</v>
      </c>
      <c r="D74" s="60">
        <v>-203.084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-114.958</v>
      </c>
      <c r="D75" s="60">
        <v>-122.864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35.652999999999999</v>
      </c>
      <c r="D76" s="60">
        <v>32.200000000000003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32.374000000000002</v>
      </c>
      <c r="D77" s="60">
        <v>29.815000000000001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27.295999999999999</v>
      </c>
      <c r="D78" s="60">
        <v>24.802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25.401</v>
      </c>
      <c r="D79" s="60">
        <v>23.094999999999999</v>
      </c>
      <c r="E79" s="100" t="s">
        <v>152</v>
      </c>
      <c r="F79" s="60">
        <v>29.3</v>
      </c>
      <c r="G79" s="60">
        <v>19.600000000000001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1.59E-5</v>
      </c>
      <c r="D80" s="64">
        <v>1.6399999999999999E-5</v>
      </c>
      <c r="E80" s="102" t="s">
        <v>157</v>
      </c>
      <c r="F80" s="61">
        <v>24</v>
      </c>
      <c r="G80" s="61">
        <v>38.4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2026-10-11T19:18:09Z</dcterms:modified>
</cp:coreProperties>
</file>