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9C5E448F-F8E7-4441-8E1F-FC3A62436B1E}" xr6:coauthVersionLast="47" xr6:coauthVersionMax="47" xr10:uidLastSave="{00000000-0000-0000-0000-000000000000}"/>
  <bookViews>
    <workbookView xWindow="26400" yWindow="1410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<sst xmlns="http://schemas.openxmlformats.org/spreadsheetml/2006/main" count="206" uniqueCount="192">
  <si>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</si>
  <si>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</si>
  <si>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</si>
  <si>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</si>
  <si>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</si>
  <si>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</si>
  <si>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</si>
  <si>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</si>
  <si>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</si>
  <si>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</si>
  <si>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</si>
  <si>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</si>
  <si>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</si>
  <si>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</si>
  <si>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</si>
  <si>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</si>
  <si>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</si>
  <si>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</si>
  <si>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</si>
  <si>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</si>
  <si>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</si>
  <si>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</si>
  <si>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</si>
  <si>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</si>
  <si>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</si>
  <si>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</si>
  <si>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</si>
  <si>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</si>
  <si>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</si>
  <si>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</si>
  <si>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</si>
  <si>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</si>
  <si>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</si>
  <si>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</si>
  <si>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</si>
  <si>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</si>
  <si>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</si>
  <si>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</si>
  <si>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</si>
  <si>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</si>
  <si>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</si>
  <si>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</si>
  <si>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</si>
  <si>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</si>
  <si>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</si>
  <si>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</si>
  <si>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</si>
  <si>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</si>
  <si>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</si>
  <si>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</si>
  <si>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</si>
  <si>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</si>
  <si>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</si>
  <si>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</si>
  <si>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</si>
  <si>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</si>
  <si>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</si>
  <si>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</si>
  <si>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</si>
  <si>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</si>
  <si>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</si>
  <si>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</si>
  <si>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</si>
  <si>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</si>
  <si>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</si>
  <si>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</si>
  <si>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</si>
  <si>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</si>
  <si>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</si>
  <si>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</si>
  <si>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</si>
  <si>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</si>
  <si>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</si>
  <si>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</si>
  <si>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</si>
  <si>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</si>
  <si>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</si>
  <si>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</si>
  <si>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</si>
  <si>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</si>
  <si>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</si>
  <si>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</si>
  <si>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</si>
  <si>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</si>
  <si>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</si>
  <si>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</si>
  <si>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</si>
  <si>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</si>
  <si>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</si>
  <si>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</si>
  <si>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</si>
  <si>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</si>
  <si>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</si>
  <si>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</si>
  <si>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</si>
  <si>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</si>
  <si>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</si>
  <si>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</si>
  <si>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</si>
  <si>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</si>
  <si>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</si>
  <si>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</si>
  <si>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</si>
  <si>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</si>
  <si>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</si>
  <si>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</si>
  <si>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</si>
  <si>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</si>
  <si>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</si>
  <si>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</si>
  <si>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</si>
  <si>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</si>
  <si>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</si>
  <si>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</si>
  <si>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</si>
  <si>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</si>
  <si>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</si>
  <si>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</si>
  <si>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</si>
  <si>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</si>
  <si>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</si>
  <si>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</si>
  <si>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</si>
  <si>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</si>
  <si>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</si>
  <si>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</si>
  <si>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</si>
  <si>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</si>
  <si>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</si>
  <si>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</si>
  <si>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</si>
  <si>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</si>
  <si>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</si>
  <si>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</si>
  <si>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</si>
  <si>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</si>
  <si>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</si>
  <si>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</si>
  <si>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</si>
  <si>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</si>
  <si>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</si>
  <si>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</si>
  <si>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</si>
  <si>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</si>
  <si>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</si>
  <si>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</si>
  <si>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</si>
  <si>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</si>
  <si>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</si>
  <si>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</si>
  <si>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</si>
  <si>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</si>
  <si>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</si>
  <si>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</si>
  <si>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</si>
  <si>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</si>
  <si>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</si>
  <si>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</si>
  <si>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</si>
  <si>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</si>
  <si>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</si>
  <si>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</si>
  <si>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</si>
  <si>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</si>
  <si>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</si>
  <si>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</si>
  <si>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</si>
  <si>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</si>
  <si>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</si>
  <si>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</si>
  <si>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</si>
  <si>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</si>
  <si>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</si>
  <si>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</si>
  <si>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</si>
  <si>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</si>
  <si>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</si>
  <si>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</si>
  <si>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</si>
  <si>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</si>
  <si>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</si>
  <si>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</si>
  <si>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</si>
  <si>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방풍막 고장</t>
    <phoneticPr fontId="3" type="noConversion"/>
  </si>
  <si>
    <t>LSST</t>
    <phoneticPr fontId="3" type="noConversion"/>
  </si>
  <si>
    <t>김예은</t>
    <phoneticPr fontId="3" type="noConversion"/>
  </si>
  <si>
    <t>[8:30] 짙은 구름으로 인한 관측 대기/ [17:15] 관측 재개</t>
    <phoneticPr fontId="3" type="noConversion"/>
  </si>
  <si>
    <t>-</t>
    <phoneticPr fontId="3" type="noConversion"/>
  </si>
  <si>
    <t>SSE</t>
    <phoneticPr fontId="3" type="noConversion"/>
  </si>
  <si>
    <t>NNW</t>
    <phoneticPr fontId="3" type="noConversion"/>
  </si>
  <si>
    <t>SE</t>
    <phoneticPr fontId="3" type="noConversion"/>
  </si>
  <si>
    <t>DS9(영상확인) 2회 꺼짐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</si>
</sst>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82" zoomScale="145" zoomScaleNormal="145" workbookViewId="0">
      <selection activeCell="P19" sqref="P19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46300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15.579710144927539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185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0.39583333333333331</v>
      </c>
      <c r="D9" s="8" t="s">
        <v>187</v>
      </c>
      <c r="E9" s="8">
        <v>16.2</v>
      </c>
      <c r="F9" s="8">
        <v>60.1</v>
      </c>
      <c r="G9" s="36" t="s">
        <v>188</v>
      </c>
      <c r="H9" s="8">
        <v>1.4</v>
      </c>
      <c r="I9" s="36">
        <v>33.799999999999997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187</v>
      </c>
      <c r="E10" s="8">
        <v>14.8</v>
      </c>
      <c r="F10" s="8">
        <v>63.1</v>
      </c>
      <c r="G10" s="36" t="s">
        <v>189</v>
      </c>
      <c r="H10" s="8">
        <v>0.6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0.76111111111111107</v>
      </c>
      <c r="D11" s="15">
        <v>2</v>
      </c>
      <c r="E11" s="15">
        <v>12.7</v>
      </c>
      <c r="F11" s="15">
        <v>74.599999999999994</v>
      </c>
      <c r="G11" s="36" t="s">
        <v>190</v>
      </c>
      <c r="H11" s="15">
        <v>0.9</v>
      </c>
      <c r="I11" s="16"/>
      <c r="J11" s="9">
        <f>IF(L11, 1, 0) + IF(M11, 2, 0) + IF(N11, 4, 0) + IF(O11, 8, 0) + IF(P11, 16, 0)</f>
        <v>1</v>
      </c>
      <c r="K11" s="12" t="b">
        <v>0</v>
      </c>
      <c r="L11" s="12" t="b">
        <v>1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24.365277777777777</v>
      </c>
      <c r="D12" s="19">
        <f>AVERAGE(D9:D11)</f>
        <v>2</v>
      </c>
      <c r="E12" s="19">
        <f>AVERAGE(E9:E11)</f>
        <v>14.566666666666668</v>
      </c>
      <c r="F12" s="20">
        <f>AVERAGE(F9:F11)</f>
        <v>65.933333333333337</v>
      </c>
      <c r="G12" s="21"/>
      <c r="H12" s="22">
        <f>AVERAGE(H9:H11)</f>
        <v>0.96666666666666667</v>
      </c>
      <c r="I12" s="23"/>
      <c r="J12" s="24">
        <f>AVERAGE(J9:J11)</f>
        <v>5.666666666666667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184</v>
      </c>
      <c r="F16" s="27" t="s">
        <v>182</v>
      </c>
      <c r="G16" s="27" t="s">
        <v>179</v>
      </c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0.38541666666666669</v>
      </c>
      <c r="D17" s="28">
        <v>0.38680555555555557</v>
      </c>
      <c r="E17" s="28">
        <v>0.72430555555555554</v>
      </c>
      <c r="F17" s="28">
        <v>0.7631944444444444</v>
      </c>
      <c r="G17" s="28">
        <v>0.78402777777777777</v>
      </c>
      <c r="H17" s="28"/>
      <c r="I17" s="28"/>
      <c r="J17" s="28"/>
      <c r="K17" s="28"/>
      <c r="L17" s="28"/>
      <c r="M17" s="28"/>
      <c r="N17" s="28"/>
      <c r="O17" s="28"/>
      <c r="P17" s="28">
        <v>0.79027777777777775</v>
      </c>
    </row>
    <row r="18" spans="2:16" ht="14.1" customHeight="1" x14ac:dyDescent="0.35">
      <c r="B18" s="35" t="s">
        <v>42</v>
      </c>
      <c r="C18" s="27">
        <v>46943</v>
      </c>
      <c r="D18" s="27">
        <v>46944</v>
      </c>
      <c r="E18" s="27">
        <v>46951</v>
      </c>
      <c r="F18" s="27">
        <v>46973</v>
      </c>
      <c r="G18" s="27">
        <v>46985</v>
      </c>
      <c r="H18" s="27"/>
      <c r="I18" s="27"/>
      <c r="J18" s="27"/>
      <c r="K18" s="27"/>
      <c r="L18" s="27"/>
      <c r="M18" s="27"/>
      <c r="N18" s="27"/>
      <c r="O18" s="27"/>
      <c r="P18" s="117">
        <v>46990</v>
      </c>
    </row>
    <row r="19" spans="2:16" ht="14.1" customHeight="1" thickBot="1" x14ac:dyDescent="0.4">
      <c r="B19" s="13" t="s">
        <v>43</v>
      </c>
      <c r="C19" s="29"/>
      <c r="D19" s="27">
        <v>46948</v>
      </c>
      <c r="E19" s="30">
        <v>46972</v>
      </c>
      <c r="F19" s="30">
        <v>46984</v>
      </c>
      <c r="G19" s="30">
        <v>46989</v>
      </c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22</v>
      </c>
      <c r="F20" s="33">
        <f>IF(ISNUMBER(F18),F19-F18+1,"")</f>
        <v>12</v>
      </c>
      <c r="G20" s="33">
        <f>IF(ISNUMBER(G18),G19-G18+1,"")</f>
        <v>5</v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0.10138888888888889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0.22222222222222221</v>
      </c>
      <c r="P30" s="46">
        <f>SUM(C30:J30,L30:N30)</f>
        <v>0.14305555555555555</v>
      </c>
    </row>
    <row r="31" spans="2:16" ht="14.1" customHeight="1" x14ac:dyDescent="0.35">
      <c r="B31" s="37" t="s">
        <v>170</v>
      </c>
      <c r="C31" s="47">
        <v>0.10138888888888889</v>
      </c>
      <c r="D31" s="7">
        <v>0.22222222222222221</v>
      </c>
      <c r="E31" s="7"/>
      <c r="F31" s="7"/>
      <c r="G31" s="7"/>
      <c r="H31" s="7"/>
      <c r="I31" s="7"/>
      <c r="J31" s="7">
        <v>4.1666666666666664E-2</v>
      </c>
      <c r="K31" s="7">
        <v>1.8055555555555554E-2</v>
      </c>
      <c r="L31" s="7"/>
      <c r="M31" s="7"/>
      <c r="N31" s="7"/>
      <c r="O31" s="48"/>
      <c r="P31" s="46">
        <f>SUM(C31:N31)</f>
        <v>0.3833333333333333</v>
      </c>
    </row>
    <row r="32" spans="2:16" ht="14.1" customHeight="1" x14ac:dyDescent="0.35">
      <c r="B32" s="37" t="s">
        <v>65</v>
      </c>
      <c r="C32" s="49">
        <v>0.10138888888888889</v>
      </c>
      <c r="D32" s="50">
        <v>0.22222222222222221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0.32361111111111107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4.1666666666666664E-2</v>
      </c>
      <c r="K34" s="110">
        <f t="shared" si="1"/>
        <v>1.8055555555555554E-2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5.9722222222222232E-2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186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1502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-157.5</v>
      </c>
      <c r="D72" s="60">
        <v>-159.30000000000001</v>
      </c>
      <c r="E72" s="100" t="s">
        <v>118</v>
      </c>
      <c r="F72" s="60">
        <v>23.7</v>
      </c>
      <c r="G72" s="60">
        <v>22.5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-152.4</v>
      </c>
      <c r="D73" s="60">
        <v>-155.19999999999999</v>
      </c>
      <c r="E73" s="102" t="s">
        <v>122</v>
      </c>
      <c r="F73" s="61">
        <v>37.200000000000003</v>
      </c>
      <c r="G73" s="61">
        <v>49.8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-205.7</v>
      </c>
      <c r="D74" s="60">
        <v>-204.1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-116.4</v>
      </c>
      <c r="D75" s="60">
        <v>-122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35.9</v>
      </c>
      <c r="D76" s="60">
        <v>32.799999999999997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33.5</v>
      </c>
      <c r="D77" s="60">
        <v>31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28.5</v>
      </c>
      <c r="D78" s="60">
        <v>26.1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26.9</v>
      </c>
      <c r="D79" s="60">
        <v>24.6</v>
      </c>
      <c r="E79" s="100" t="s">
        <v>152</v>
      </c>
      <c r="F79" s="60">
        <v>24.2</v>
      </c>
      <c r="G79" s="60">
        <v>17.3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1.4800000000000001E-5</v>
      </c>
      <c r="D80" s="64">
        <v>1.5E-5</v>
      </c>
      <c r="E80" s="102" t="s">
        <v>157</v>
      </c>
      <c r="F80" s="61">
        <v>36.700000000000003</v>
      </c>
      <c r="G80" s="61">
        <v>63.1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191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2026-10-05T19:08:11Z</dcterms:modified>
</cp:coreProperties>
</file>