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BD0B70BB-387B-4225-ADEC-703BD2A676E8}" xr6:coauthVersionLast="47" xr6:coauthVersionMax="47" xr10:uidLastSave="{00000000-0000-0000-0000-000000000000}"/>
  <bookViews>
    <workbookView xWindow="26568" yWindow="1376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<sst xmlns="http://schemas.openxmlformats.org/spreadsheetml/2006/main" count="212" uniqueCount="199">
  <si>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</si>
  <si>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</si>
  <si>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</si>
  <si>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</si>
  <si>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</si>
  <si>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</si>
  <si>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</si>
  <si>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</si>
  <si>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</si>
  <si>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</si>
  <si>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</si>
  <si>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</si>
  <si>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</si>
  <si>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</si>
  <si>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</si>
  <si>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</si>
  <si>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</si>
  <si>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</si>
  <si>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</si>
  <si>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</si>
  <si>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</si>
  <si>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</si>
  <si>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</si>
  <si>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</si>
  <si>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</si>
  <si>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</si>
  <si>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</si>
  <si>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</si>
  <si>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</si>
  <si>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</si>
  <si>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</si>
  <si>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</si>
  <si>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</si>
  <si>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</si>
  <si>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</si>
  <si>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</si>
  <si>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</si>
  <si>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</si>
  <si>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</si>
  <si>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</si>
  <si>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</si>
  <si>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</si>
  <si>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</si>
  <si>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</si>
  <si>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</si>
  <si>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</si>
  <si>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</si>
  <si>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</si>
  <si>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</si>
  <si>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</si>
  <si>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</si>
  <si>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</si>
  <si>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</si>
  <si>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</si>
  <si>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</si>
  <si>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</si>
  <si>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</si>
  <si>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</si>
  <si>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</si>
  <si>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</si>
  <si>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</si>
  <si>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</si>
  <si>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</si>
  <si>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</si>
  <si>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</si>
  <si>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</si>
  <si>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</si>
  <si>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</si>
  <si>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</si>
  <si>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</si>
  <si>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</si>
  <si>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</si>
  <si>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</si>
  <si>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</si>
  <si>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</si>
  <si>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</si>
  <si>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</si>
  <si>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</si>
  <si>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</si>
  <si>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</si>
  <si>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</si>
  <si>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</si>
  <si>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</si>
  <si>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</si>
  <si>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</si>
  <si>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</si>
  <si>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</si>
  <si>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</si>
  <si>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</si>
  <si>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</si>
  <si>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</si>
  <si>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</si>
  <si>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</si>
  <si>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</si>
  <si>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</si>
  <si>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</si>
  <si>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</si>
  <si>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</si>
  <si>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</si>
  <si>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</si>
  <si>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</si>
  <si>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</si>
  <si>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</si>
  <si>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</si>
  <si>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</si>
  <si>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</si>
  <si>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</si>
  <si>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</si>
  <si>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</si>
  <si>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</si>
  <si>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</si>
  <si>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</si>
  <si>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</si>
  <si>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</si>
  <si>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</si>
  <si>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</si>
  <si>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</si>
  <si>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</si>
  <si>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</si>
  <si>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</si>
  <si>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</si>
  <si>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</si>
  <si>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</si>
  <si>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</si>
  <si>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</si>
  <si>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</si>
  <si>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</si>
  <si>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</si>
  <si>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</si>
  <si>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</si>
  <si>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</si>
  <si>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</si>
  <si>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</si>
  <si>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</si>
  <si>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</si>
  <si>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</si>
  <si>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</si>
  <si>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</si>
  <si>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</si>
  <si>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</si>
  <si>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</si>
  <si>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</si>
  <si>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</si>
  <si>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</si>
  <si>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</si>
  <si>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</si>
  <si>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</si>
  <si>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</si>
  <si>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</si>
  <si>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</si>
  <si>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</si>
  <si>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</si>
  <si>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</si>
  <si>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</si>
  <si>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</si>
  <si>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</si>
  <si>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</si>
  <si>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</si>
  <si>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</si>
  <si>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</si>
  <si>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</si>
  <si>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</si>
  <si>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</si>
  <si>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</si>
  <si>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</si>
  <si>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</si>
  <si>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</si>
  <si>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</si>
  <si>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</si>
  <si>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</si>
  <si>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</si>
  <si>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</si>
  <si>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</si>
  <si>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</si>
  <si>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</si>
  <si>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</si>
  <si>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</si>
  <si>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</si>
  <si>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</si>
  <si>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</si>
  <si>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</si>
  <si>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</si>
  <si>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</si>
  <si>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</si>
  <si>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</si>
  <si>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</si>
  <si>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</si>
  <si>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-</t>
    <phoneticPr fontId="3" type="noConversion"/>
  </si>
  <si>
    <t>[8:30] 짙은 구름 및 비로 인한 관측 대기/ [13:02] 관측 재개</t>
    <phoneticPr fontId="3" type="noConversion"/>
  </si>
  <si>
    <t>M_046718-046720:K</t>
    <phoneticPr fontId="3" type="noConversion"/>
  </si>
  <si>
    <t>M_046718-046720:K IC K재실행 후 data-obs/tshopen 시간차 발생/ IC K와 obs agent 재실행</t>
    <phoneticPr fontId="3" type="noConversion"/>
  </si>
  <si>
    <t>관측재개 당시 돔 내부 온도 20도/ 돔 외부 온도 14도</t>
    <phoneticPr fontId="3" type="noConversion"/>
  </si>
  <si>
    <t>ENE</t>
    <phoneticPr fontId="3" type="noConversion"/>
  </si>
  <si>
    <t>SSW</t>
    <phoneticPr fontId="3" type="noConversion"/>
  </si>
  <si>
    <t>SE</t>
    <phoneticPr fontId="3" type="noConversion"/>
  </si>
  <si>
    <t>DS9(영상확인) 2회 꺼짐</t>
    <phoneticPr fontId="3" type="noConversion"/>
  </si>
  <si>
    <t>30s/26k 20s/27k</t>
    <phoneticPr fontId="3" type="noConversion"/>
  </si>
  <si>
    <t>40s/27k</t>
    <phoneticPr fontId="3" type="noConversion"/>
  </si>
  <si>
    <t>M_046851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</si>
</sst>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46298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60.286225402504471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0.39513888888888887</v>
      </c>
      <c r="D9" s="8" t="s">
        <v>187</v>
      </c>
      <c r="E9" s="8">
        <v>14.4</v>
      </c>
      <c r="F9" s="8">
        <v>69.8</v>
      </c>
      <c r="G9" s="36" t="s">
        <v>192</v>
      </c>
      <c r="H9" s="8">
        <v>9.1999999999999993</v>
      </c>
      <c r="I9" s="36">
        <v>54.7</v>
      </c>
      <c r="J9" s="9">
        <f>IF(L9, 1, 0) + IF(M9, 2, 0) + IF(N9, 4, 0) + IF(O9, 8, 0) + IF(P9, 16, 0)</f>
        <v>16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1</v>
      </c>
    </row>
    <row r="10" spans="2:16" ht="14.25" customHeight="1" x14ac:dyDescent="0.35">
      <c r="B10" s="35" t="s">
        <v>22</v>
      </c>
      <c r="C10" s="7">
        <v>0.58333333333333337</v>
      </c>
      <c r="D10" s="118">
        <v>4.2</v>
      </c>
      <c r="E10" s="8">
        <v>12.4</v>
      </c>
      <c r="F10" s="8">
        <v>58.9</v>
      </c>
      <c r="G10" s="36" t="s">
        <v>193</v>
      </c>
      <c r="H10" s="8">
        <v>4.5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0.7631944444444444</v>
      </c>
      <c r="D11" s="15">
        <v>1.9</v>
      </c>
      <c r="E11" s="15">
        <v>12.5</v>
      </c>
      <c r="F11" s="15">
        <v>40.9</v>
      </c>
      <c r="G11" s="36" t="s">
        <v>194</v>
      </c>
      <c r="H11" s="15">
        <v>0.7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24.368055555555557</v>
      </c>
      <c r="D12" s="19">
        <f>AVERAGE(D9:D11)</f>
        <v>3.05</v>
      </c>
      <c r="E12" s="19">
        <f>AVERAGE(E9:E11)</f>
        <v>13.1</v>
      </c>
      <c r="F12" s="20">
        <f>AVERAGE(F9:F11)</f>
        <v>56.533333333333331</v>
      </c>
      <c r="G12" s="21"/>
      <c r="H12" s="22">
        <f>AVERAGE(H9:H11)</f>
        <v>4.8</v>
      </c>
      <c r="I12" s="23"/>
      <c r="J12" s="24">
        <f>AVERAGE(J9:J11)</f>
        <v>5.333333333333333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185</v>
      </c>
      <c r="F16" s="27" t="s">
        <v>184</v>
      </c>
      <c r="G16" s="27" t="s">
        <v>182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0.34930555555555554</v>
      </c>
      <c r="D17" s="28">
        <v>0.35</v>
      </c>
      <c r="E17" s="28">
        <v>0.55138888888888893</v>
      </c>
      <c r="F17" s="28">
        <v>0.72013888888888888</v>
      </c>
      <c r="G17" s="28">
        <v>0.76458333333333328</v>
      </c>
      <c r="H17" s="28">
        <v>0.79374999999999996</v>
      </c>
      <c r="I17" s="28"/>
      <c r="J17" s="28"/>
      <c r="K17" s="28"/>
      <c r="L17" s="28"/>
      <c r="M17" s="28"/>
      <c r="N17" s="28"/>
      <c r="O17" s="28"/>
      <c r="P17" s="28">
        <v>0.80902777777777779</v>
      </c>
    </row>
    <row r="18" spans="2:16" ht="14.1" customHeight="1" x14ac:dyDescent="0.35">
      <c r="B18" s="35" t="s">
        <v>42</v>
      </c>
      <c r="C18" s="27">
        <v>46690</v>
      </c>
      <c r="D18" s="27">
        <v>46691</v>
      </c>
      <c r="E18" s="27">
        <v>46700</v>
      </c>
      <c r="F18" s="27">
        <v>46802</v>
      </c>
      <c r="G18" s="27">
        <v>46830</v>
      </c>
      <c r="H18" s="27">
        <v>46842</v>
      </c>
      <c r="I18" s="27"/>
      <c r="J18" s="27"/>
      <c r="K18" s="27"/>
      <c r="L18" s="27"/>
      <c r="M18" s="27"/>
      <c r="N18" s="27"/>
      <c r="O18" s="27"/>
      <c r="P18" s="117">
        <v>46854</v>
      </c>
    </row>
    <row r="19" spans="2:16" ht="14.1" customHeight="1" thickBot="1" x14ac:dyDescent="0.4">
      <c r="B19" s="13" t="s">
        <v>43</v>
      </c>
      <c r="C19" s="29"/>
      <c r="D19" s="27">
        <v>46695</v>
      </c>
      <c r="E19" s="30">
        <v>46801</v>
      </c>
      <c r="F19" s="30">
        <v>46829</v>
      </c>
      <c r="G19" s="30">
        <v>46841</v>
      </c>
      <c r="H19" s="30">
        <v>46853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102</v>
      </c>
      <c r="F20" s="33">
        <f>IF(ISNUMBER(F18),F19-F18+1,"")</f>
        <v>28</v>
      </c>
      <c r="G20" s="33">
        <f>IF(ISNUMBER(G18),G19-G18+1,"")</f>
        <v>12</v>
      </c>
      <c r="H20" s="33">
        <f>IF(ISNUMBER(H18),H19-H18+1,"")</f>
        <v>12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>
        <v>0.79583333333333328</v>
      </c>
      <c r="K23" s="106">
        <v>0.79583333333333328</v>
      </c>
      <c r="L23" s="116" t="s">
        <v>165</v>
      </c>
      <c r="M23" s="157" t="s">
        <v>197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>
        <v>0.79861111111111116</v>
      </c>
      <c r="K25" s="106">
        <v>0.7993055555555556</v>
      </c>
      <c r="L25" s="36" t="s">
        <v>49</v>
      </c>
      <c r="M25" s="157" t="s">
        <v>196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0.10833333333333334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0.21805555555555556</v>
      </c>
      <c r="P30" s="46">
        <f>SUM(C30:J30,L30:N30)</f>
        <v>0.15</v>
      </c>
    </row>
    <row r="31" spans="2:16" ht="14.1" customHeight="1" x14ac:dyDescent="0.35">
      <c r="B31" s="37" t="s">
        <v>170</v>
      </c>
      <c r="C31" s="47">
        <v>0.10833333333333334</v>
      </c>
      <c r="D31" s="7">
        <v>0.21805555555555556</v>
      </c>
      <c r="E31" s="7"/>
      <c r="F31" s="7"/>
      <c r="G31" s="7"/>
      <c r="H31" s="7"/>
      <c r="I31" s="7"/>
      <c r="J31" s="7">
        <v>4.4444444444444446E-2</v>
      </c>
      <c r="K31" s="7">
        <v>1.7361111111111112E-2</v>
      </c>
      <c r="L31" s="7"/>
      <c r="M31" s="7"/>
      <c r="N31" s="7"/>
      <c r="O31" s="48"/>
      <c r="P31" s="46">
        <f>SUM(C31:N31)</f>
        <v>0.38819444444444445</v>
      </c>
    </row>
    <row r="32" spans="2:16" ht="14.1" customHeight="1" x14ac:dyDescent="0.35">
      <c r="B32" s="37" t="s">
        <v>65</v>
      </c>
      <c r="C32" s="49">
        <v>0.10833333333333334</v>
      </c>
      <c r="D32" s="50">
        <v>4.583333333333333E-2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0.15416666666666667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0.17222222222222222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4.4444444444444446E-2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0.23402777777777778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189</v>
      </c>
      <c r="D36" s="148"/>
      <c r="E36" s="147" t="s">
        <v>198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188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190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1449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-158.19999999999999</v>
      </c>
      <c r="D72" s="60">
        <v>-160</v>
      </c>
      <c r="E72" s="100" t="s">
        <v>118</v>
      </c>
      <c r="F72" s="60">
        <v>22.8</v>
      </c>
      <c r="G72" s="60">
        <v>21.9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-153.30000000000001</v>
      </c>
      <c r="D73" s="60">
        <v>-156.19999999999999</v>
      </c>
      <c r="E73" s="102" t="s">
        <v>122</v>
      </c>
      <c r="F73" s="61">
        <v>38.9</v>
      </c>
      <c r="G73" s="61">
        <v>31.3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-203.6</v>
      </c>
      <c r="D74" s="60">
        <v>-204.4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-118.1</v>
      </c>
      <c r="D75" s="60">
        <v>-125.3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35.1</v>
      </c>
      <c r="D76" s="60">
        <v>32.299999999999997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32.6</v>
      </c>
      <c r="D77" s="60">
        <v>30.6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27.6</v>
      </c>
      <c r="D78" s="60">
        <v>25.6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25.9</v>
      </c>
      <c r="D79" s="60">
        <v>24.1</v>
      </c>
      <c r="E79" s="100" t="s">
        <v>152</v>
      </c>
      <c r="F79" s="60">
        <v>22.8</v>
      </c>
      <c r="G79" s="60">
        <v>14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1.47E-5</v>
      </c>
      <c r="D80" s="64">
        <v>1.49E-5</v>
      </c>
      <c r="E80" s="102" t="s">
        <v>157</v>
      </c>
      <c r="F80" s="61">
        <v>39.700000000000003</v>
      </c>
      <c r="G80" s="61">
        <v>44.2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191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 t="s">
        <v>195</v>
      </c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2026-10-03T19:30:50Z</dcterms:modified>
</cp:coreProperties>
</file>