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15ADC9D1-3C7E-430C-B4AA-84FAA440F670}" xr6:coauthVersionLast="47" xr6:coauthVersionMax="47" xr10:uidLastSave="{00000000-0000-0000-0000-000000000000}"/>
  <bookViews>
    <workbookView xWindow="46260" yWindow="2640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<sst xmlns="http://schemas.openxmlformats.org/spreadsheetml/2006/main" count="205" uniqueCount="191">
  <si>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</si>
  <si>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</si>
  <si>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</si>
  <si>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</si>
  <si>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</si>
  <si>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</si>
  <si>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</si>
  <si>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</si>
  <si>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</si>
  <si>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</si>
  <si>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</si>
  <si>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</si>
  <si>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</si>
  <si>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</si>
  <si>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</si>
  <si>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</si>
  <si>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</si>
  <si>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</si>
  <si>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</si>
  <si>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</si>
  <si>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</si>
  <si>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</si>
  <si>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</si>
  <si>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</si>
  <si>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</si>
  <si>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</si>
  <si>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</si>
  <si>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</si>
  <si>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</si>
  <si>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</si>
  <si>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</si>
  <si>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</si>
  <si>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</si>
  <si>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</si>
  <si>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</si>
  <si>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</si>
  <si>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</si>
  <si>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</si>
  <si>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</si>
  <si>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</si>
  <si>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</si>
  <si>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</si>
  <si>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</si>
  <si>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</si>
  <si>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</si>
  <si>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</si>
  <si>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</si>
  <si>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</si>
  <si>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</si>
  <si>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</si>
  <si>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</si>
  <si>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</si>
  <si>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</si>
  <si>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</si>
  <si>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</si>
  <si>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</si>
  <si>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</si>
  <si>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</si>
  <si>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</si>
  <si>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</si>
  <si>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</si>
  <si>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</si>
  <si>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</si>
  <si>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</si>
  <si>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</si>
  <si>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</si>
  <si>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</si>
  <si>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</si>
  <si>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</si>
  <si>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</si>
  <si>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</si>
  <si>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</si>
  <si>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</si>
  <si>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</si>
  <si>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</si>
  <si>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</si>
  <si>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</si>
  <si>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</si>
  <si>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</si>
  <si>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</si>
  <si>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</si>
  <si>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</si>
  <si>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</si>
  <si>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</si>
  <si>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</si>
  <si>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</si>
  <si>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</si>
  <si>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</si>
  <si>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</si>
  <si>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</si>
  <si>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</si>
  <si>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</si>
  <si>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</si>
  <si>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</si>
  <si>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</si>
  <si>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</si>
  <si>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</si>
  <si>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</si>
  <si>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</si>
  <si>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</si>
  <si>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</si>
  <si>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</si>
  <si>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</si>
  <si>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</si>
  <si>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</si>
  <si>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</si>
  <si>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</si>
  <si>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</si>
  <si>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</si>
  <si>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</si>
  <si>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</si>
  <si>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</si>
  <si>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</si>
  <si>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</si>
  <si>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</si>
  <si>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</si>
  <si>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</si>
  <si>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</si>
  <si>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</si>
  <si>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</si>
  <si>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</si>
  <si>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</si>
  <si>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</si>
  <si>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</si>
  <si>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</si>
  <si>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</si>
  <si>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</si>
  <si>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</si>
  <si>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</si>
  <si>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</si>
  <si>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</si>
  <si>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</si>
  <si>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</si>
  <si>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</si>
  <si>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</si>
  <si>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</si>
  <si>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</si>
  <si>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</si>
  <si>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</si>
  <si>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</si>
  <si>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</si>
  <si>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</si>
  <si>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</si>
  <si>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</si>
  <si>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</si>
  <si>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</si>
  <si>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</si>
  <si>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</si>
  <si>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</si>
  <si>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</si>
  <si>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</si>
  <si>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</si>
  <si>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</si>
  <si>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</si>
  <si>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</si>
  <si>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</si>
  <si>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</si>
  <si>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</si>
  <si>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</si>
  <si>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</si>
  <si>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</si>
  <si>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</si>
  <si>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</si>
  <si>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</si>
  <si>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</si>
  <si>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</si>
  <si>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</si>
  <si>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</si>
  <si>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</si>
  <si>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</si>
  <si>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</si>
  <si>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</si>
  <si>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</si>
  <si>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</si>
  <si>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</si>
  <si>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</si>
  <si>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</si>
  <si>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</si>
  <si>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</si>
  <si>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</si>
  <si>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</si>
  <si>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</si>
  <si>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</si>
  <si>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</si>
  <si>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</si>
  <si>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</si>
  <si>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신가은</t>
    <phoneticPr fontId="3" type="noConversion"/>
  </si>
  <si>
    <t>ENG-KSP</t>
    <phoneticPr fontId="3" type="noConversion"/>
  </si>
  <si>
    <t>NE</t>
    <phoneticPr fontId="3" type="noConversion"/>
  </si>
  <si>
    <t>N</t>
    <phoneticPr fontId="3" type="noConversion"/>
  </si>
  <si>
    <t>C_046221-046399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</si>
</sst>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10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46295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100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0.39374999999999999</v>
      </c>
      <c r="D9" s="8">
        <v>1.9</v>
      </c>
      <c r="E9" s="8">
        <v>14.8</v>
      </c>
      <c r="F9" s="8">
        <v>41.6</v>
      </c>
      <c r="G9" s="36" t="s">
        <v>188</v>
      </c>
      <c r="H9" s="8">
        <v>1.7</v>
      </c>
      <c r="I9" s="36">
        <v>83.5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1.5</v>
      </c>
      <c r="E10" s="8">
        <v>14.1</v>
      </c>
      <c r="F10" s="8">
        <v>28.3</v>
      </c>
      <c r="G10" s="36" t="s">
        <v>189</v>
      </c>
      <c r="H10" s="8">
        <v>4.7</v>
      </c>
      <c r="I10" s="11"/>
      <c r="J10" s="9">
        <f>IF(L10, 1, 0) + IF(M10, 2, 0) + IF(N10, 4, 0) + IF(O10, 8, 0) + IF(P10, 16, 0)</f>
        <v>1</v>
      </c>
      <c r="K10" s="12" t="b">
        <v>0</v>
      </c>
      <c r="L10" s="12" t="b">
        <v>1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0.76597222222222228</v>
      </c>
      <c r="D11" s="15">
        <v>2.2999999999999998</v>
      </c>
      <c r="E11" s="15">
        <v>10.5</v>
      </c>
      <c r="F11" s="15">
        <v>49</v>
      </c>
      <c r="G11" s="36" t="s">
        <v>189</v>
      </c>
      <c r="H11" s="15">
        <v>4.4000000000000004</v>
      </c>
      <c r="I11" s="16"/>
      <c r="J11" s="9">
        <f>IF(L11, 1, 0) + IF(M11, 2, 0) + IF(N11, 4, 0) + IF(O11, 8, 0) + IF(P11, 16, 0)</f>
        <v>1</v>
      </c>
      <c r="K11" s="12" t="b">
        <v>0</v>
      </c>
      <c r="L11" s="12" t="b">
        <v>1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24.37222222222222</v>
      </c>
      <c r="D12" s="19">
        <f>AVERAGE(D9:D11)</f>
        <v>1.8999999999999997</v>
      </c>
      <c r="E12" s="19">
        <f>AVERAGE(E9:E11)</f>
        <v>13.133333333333333</v>
      </c>
      <c r="F12" s="20">
        <f>AVERAGE(F9:F11)</f>
        <v>39.633333333333333</v>
      </c>
      <c r="G12" s="21"/>
      <c r="H12" s="22">
        <f>AVERAGE(H9:H11)</f>
        <v>3.6</v>
      </c>
      <c r="I12" s="23"/>
      <c r="J12" s="24">
        <f>AVERAGE(J9:J11)</f>
        <v>0.66666666666666663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187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0.32361111111111113</v>
      </c>
      <c r="D17" s="28">
        <v>0.32430555555555557</v>
      </c>
      <c r="E17" s="28">
        <v>0.36805555555555558</v>
      </c>
      <c r="F17" s="28">
        <v>0.5083333333333333</v>
      </c>
      <c r="G17" s="28">
        <v>0.72361111111111109</v>
      </c>
      <c r="H17" s="28">
        <v>0.76597222222222228</v>
      </c>
      <c r="I17" s="28">
        <v>0.78888888888888886</v>
      </c>
      <c r="J17" s="28"/>
      <c r="K17" s="28"/>
      <c r="L17" s="28"/>
      <c r="M17" s="28"/>
      <c r="N17" s="28"/>
      <c r="O17" s="28"/>
      <c r="P17" s="28">
        <v>0.79236111111111107</v>
      </c>
    </row>
    <row r="18" spans="2:16" ht="14.1" customHeight="1" x14ac:dyDescent="0.35">
      <c r="B18" s="35" t="s">
        <v>42</v>
      </c>
      <c r="C18" s="27">
        <v>46117</v>
      </c>
      <c r="D18" s="27">
        <v>46118</v>
      </c>
      <c r="E18" s="27">
        <v>46129</v>
      </c>
      <c r="F18" s="27">
        <v>46221</v>
      </c>
      <c r="G18" s="27">
        <v>46362</v>
      </c>
      <c r="H18" s="27">
        <v>46388</v>
      </c>
      <c r="I18" s="27">
        <v>46400</v>
      </c>
      <c r="J18" s="27"/>
      <c r="K18" s="27"/>
      <c r="L18" s="27"/>
      <c r="M18" s="27"/>
      <c r="N18" s="27"/>
      <c r="O18" s="27"/>
      <c r="P18" s="117">
        <v>46405</v>
      </c>
    </row>
    <row r="19" spans="2:16" ht="14.1" customHeight="1" thickBot="1" x14ac:dyDescent="0.4">
      <c r="B19" s="13" t="s">
        <v>43</v>
      </c>
      <c r="C19" s="29"/>
      <c r="D19" s="27">
        <v>46122</v>
      </c>
      <c r="E19" s="30">
        <v>46220</v>
      </c>
      <c r="F19" s="30">
        <v>46361</v>
      </c>
      <c r="G19" s="30">
        <v>46387</v>
      </c>
      <c r="H19" s="30">
        <v>46399</v>
      </c>
      <c r="I19" s="30">
        <v>46404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92</v>
      </c>
      <c r="F20" s="33">
        <f>IF(ISNUMBER(F18),F19-F18+1,"")</f>
        <v>141</v>
      </c>
      <c r="G20" s="33">
        <f>IF(ISNUMBER(G18),G19-G18+1,"")</f>
        <v>26</v>
      </c>
      <c r="H20" s="33">
        <f>IF(ISNUMBER(H18),H19-H18+1,"")</f>
        <v>12</v>
      </c>
      <c r="I20" s="33">
        <f t="shared" ref="I20:O20" si="0">IF(ISNUMBER(I18),I19-I18+1,"")</f>
        <v>5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0.11736111111111111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0.21319444444444444</v>
      </c>
      <c r="P30" s="46">
        <f>SUM(C30:J30,L30:N30)</f>
        <v>0.15902777777777777</v>
      </c>
    </row>
    <row r="31" spans="2:16" ht="14.1" customHeight="1" x14ac:dyDescent="0.35">
      <c r="B31" s="37" t="s">
        <v>170</v>
      </c>
      <c r="C31" s="47">
        <v>0.13958333333333334</v>
      </c>
      <c r="D31" s="7">
        <v>0.21527777777777779</v>
      </c>
      <c r="E31" s="7"/>
      <c r="F31" s="7"/>
      <c r="G31" s="7"/>
      <c r="H31" s="7"/>
      <c r="I31" s="7"/>
      <c r="J31" s="7">
        <v>4.2361111111111113E-2</v>
      </c>
      <c r="K31" s="7">
        <v>1.9444444444444445E-2</v>
      </c>
      <c r="L31" s="7"/>
      <c r="M31" s="7"/>
      <c r="N31" s="7"/>
      <c r="O31" s="48"/>
      <c r="P31" s="46">
        <f>SUM(C31:N31)</f>
        <v>0.41666666666666669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0.13958333333333334</v>
      </c>
      <c r="D34" s="110">
        <f t="shared" ref="D34:P34" si="1">D31-D32-D33</f>
        <v>0.21527777777777779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4.2361111111111113E-2</v>
      </c>
      <c r="K34" s="110">
        <f t="shared" si="1"/>
        <v>1.9444444444444445E-2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0.41666666666666669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190</v>
      </c>
      <c r="D36" s="148"/>
      <c r="E36" s="147"/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/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1405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-157.58000000000001</v>
      </c>
      <c r="D72" s="60">
        <v>-160.26900000000001</v>
      </c>
      <c r="E72" s="100" t="s">
        <v>118</v>
      </c>
      <c r="F72" s="60">
        <v>23.2</v>
      </c>
      <c r="G72" s="60">
        <v>21.9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-152.32599999999999</v>
      </c>
      <c r="D73" s="60">
        <v>-156.37</v>
      </c>
      <c r="E73" s="102" t="s">
        <v>122</v>
      </c>
      <c r="F73" s="61">
        <v>34.1</v>
      </c>
      <c r="G73" s="61">
        <v>33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-203.49299999999999</v>
      </c>
      <c r="D74" s="60">
        <v>-208.55699999999999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-117.38</v>
      </c>
      <c r="D75" s="60">
        <v>-125.575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36.274999999999999</v>
      </c>
      <c r="D76" s="60">
        <v>31.911999999999999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33.484000000000002</v>
      </c>
      <c r="D77" s="60">
        <v>30.356000000000002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28.448</v>
      </c>
      <c r="D78" s="60">
        <v>25.483000000000001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26.696000000000002</v>
      </c>
      <c r="D79" s="60">
        <v>24.007999999999999</v>
      </c>
      <c r="E79" s="100" t="s">
        <v>152</v>
      </c>
      <c r="F79" s="60">
        <v>25.5</v>
      </c>
      <c r="G79" s="60">
        <v>13.1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1.4600000000000001E-5</v>
      </c>
      <c r="D80" s="64">
        <v>1.42E-5</v>
      </c>
      <c r="E80" s="102" t="s">
        <v>157</v>
      </c>
      <c r="F80" s="61">
        <v>31.5</v>
      </c>
      <c r="G80" s="61">
        <v>59.8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184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2026-09-30T19:07:04Z</dcterms:modified>
</cp:coreProperties>
</file>