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5416FBE2-BBC7-44EA-A58C-376AAB1C3833}" xr6:coauthVersionLast="47" xr6:coauthVersionMax="47" xr10:uidLastSave="{00000000-0000-0000-0000-000000000000}"/>
  <bookViews>
    <workbookView xWindow="46416" yWindow="3660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<sst xmlns="http://schemas.openxmlformats.org/spreadsheetml/2006/main" count="208" uniqueCount="195">
  <si>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</si>
  <si>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</si>
  <si>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</si>
  <si>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</si>
  <si>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</si>
  <si>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</si>
  <si>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</si>
  <si>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</si>
  <si>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</si>
  <si>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</si>
  <si>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</si>
  <si>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</si>
  <si>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</si>
  <si>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</si>
  <si>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</si>
  <si>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</si>
  <si>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</si>
  <si>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</si>
  <si>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</si>
  <si>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</si>
  <si>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</si>
  <si>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</si>
  <si>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</si>
  <si>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</si>
  <si>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</si>
  <si>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</si>
  <si>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</si>
  <si>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</si>
  <si>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</si>
  <si>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</si>
  <si>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</si>
  <si>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</si>
  <si>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</si>
  <si>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</si>
  <si>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</si>
  <si>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</si>
  <si>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</si>
  <si>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</si>
  <si>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</si>
  <si>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</si>
  <si>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</si>
  <si>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</si>
  <si>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</si>
  <si>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</si>
  <si>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</si>
  <si>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</si>
  <si>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</si>
  <si>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</si>
  <si>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</si>
  <si>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</si>
  <si>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</si>
  <si>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</si>
  <si>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</si>
  <si>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</si>
  <si>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</si>
  <si>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</si>
  <si>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</si>
  <si>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</si>
  <si>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</si>
  <si>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</si>
  <si>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</si>
  <si>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</si>
  <si>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</si>
  <si>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</si>
  <si>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</si>
  <si>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</si>
  <si>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</si>
  <si>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</si>
  <si>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</si>
  <si>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</si>
  <si>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</si>
  <si>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</si>
  <si>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</si>
  <si>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</si>
  <si>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</si>
  <si>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</si>
  <si>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</si>
  <si>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</si>
  <si>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</si>
  <si>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</si>
  <si>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</si>
  <si>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</si>
  <si>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</si>
  <si>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</si>
  <si>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</si>
  <si>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</si>
  <si>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</si>
  <si>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</si>
  <si>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</si>
  <si>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</si>
  <si>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</si>
  <si>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</si>
  <si>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</si>
  <si>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</si>
  <si>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</si>
  <si>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</si>
  <si>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</si>
  <si>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</si>
  <si>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</si>
  <si>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</si>
  <si>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</si>
  <si>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</si>
  <si>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</si>
  <si>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</si>
  <si>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</si>
  <si>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</si>
  <si>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</si>
  <si>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</si>
  <si>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</si>
  <si>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</si>
  <si>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</si>
  <si>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</si>
  <si>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</si>
  <si>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</si>
  <si>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</si>
  <si>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</si>
  <si>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</si>
  <si>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</si>
  <si>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</si>
  <si>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</si>
  <si>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</si>
  <si>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</si>
  <si>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</si>
  <si>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</si>
  <si>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</si>
  <si>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</si>
  <si>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</si>
  <si>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</si>
  <si>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</si>
  <si>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</si>
  <si>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</si>
  <si>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</si>
  <si>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</si>
  <si>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</si>
  <si>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</si>
  <si>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</si>
  <si>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</si>
  <si>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</si>
  <si>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</si>
  <si>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</si>
  <si>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</si>
  <si>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</si>
  <si>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</si>
  <si>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</si>
  <si>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</si>
  <si>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</si>
  <si>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</si>
  <si>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</si>
  <si>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</si>
  <si>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</si>
  <si>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</si>
  <si>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</si>
  <si>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</si>
  <si>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</si>
  <si>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</si>
  <si>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</si>
  <si>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</si>
  <si>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</si>
  <si>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</si>
  <si>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</si>
  <si>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</si>
  <si>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</si>
  <si>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</si>
  <si>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</si>
  <si>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</si>
  <si>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</si>
  <si>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</si>
  <si>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</si>
  <si>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</si>
  <si>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</si>
  <si>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</si>
  <si>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</si>
  <si>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</si>
  <si>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</si>
  <si>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</si>
  <si>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</si>
  <si>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</si>
  <si>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</si>
  <si>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</si>
  <si>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</si>
  <si>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</si>
  <si>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</si>
  <si>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</si>
  <si>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</si>
  <si>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</si>
  <si>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</si>
  <si>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C_045389-</t>
    <phoneticPr fontId="3" type="noConversion"/>
  </si>
  <si>
    <t>M_045499-045500:K</t>
    <phoneticPr fontId="3" type="noConversion"/>
  </si>
  <si>
    <t>M_045500 IC.K crash로 인해 영상 없음</t>
    <phoneticPr fontId="3" type="noConversion"/>
  </si>
  <si>
    <t>M_045550-045551:M</t>
    <phoneticPr fontId="3" type="noConversion"/>
  </si>
  <si>
    <t>[15:36] 높은 습도(VAISALA 81% / 2.3m 93%)로 인한 관측 대기 / [18:27] 높은 습도(VAISALA 85% / AAT 92.9%)로 인한 관측 종료</t>
    <phoneticPr fontId="3" type="noConversion"/>
  </si>
  <si>
    <t>-</t>
    <phoneticPr fontId="3" type="noConversion"/>
  </si>
  <si>
    <t>E</t>
    <phoneticPr fontId="3" type="noConversion"/>
  </si>
  <si>
    <t>SSE</t>
    <phoneticPr fontId="3" type="noConversion"/>
  </si>
  <si>
    <t>SE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</si>
</sst>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7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46292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70.619469026548671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185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0.3923611111111111</v>
      </c>
      <c r="D9" s="8">
        <v>3</v>
      </c>
      <c r="E9" s="8">
        <v>12.4</v>
      </c>
      <c r="F9" s="8">
        <v>69.400000000000006</v>
      </c>
      <c r="G9" s="36" t="s">
        <v>192</v>
      </c>
      <c r="H9" s="8">
        <v>4</v>
      </c>
      <c r="I9" s="36">
        <v>99</v>
      </c>
      <c r="J9" s="9">
        <f>IF(L9, 1, 0) + IF(M9, 2, 0) + IF(N9, 4, 0) + IF(O9, 8, 0) + IF(P9, 16, 0)</f>
        <v>1</v>
      </c>
      <c r="K9" s="10" t="b">
        <v>0</v>
      </c>
      <c r="L9" s="10" t="b">
        <v>1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4.2</v>
      </c>
      <c r="E10" s="8">
        <v>10.47</v>
      </c>
      <c r="F10" s="8">
        <v>74.099999999999994</v>
      </c>
      <c r="G10" s="36" t="s">
        <v>193</v>
      </c>
      <c r="H10" s="8">
        <v>5.2</v>
      </c>
      <c r="I10" s="11"/>
      <c r="J10" s="9">
        <f>IF(L10, 1, 0) + IF(M10, 2, 0) + IF(N10, 4, 0) + IF(O10, 8, 0) + IF(P10, 16, 0)</f>
        <v>1</v>
      </c>
      <c r="K10" s="12" t="b">
        <v>0</v>
      </c>
      <c r="L10" s="12" t="b">
        <v>1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0.76875000000000004</v>
      </c>
      <c r="D11" s="15" t="s">
        <v>191</v>
      </c>
      <c r="E11" s="15">
        <v>8.5</v>
      </c>
      <c r="F11" s="15">
        <v>85.4</v>
      </c>
      <c r="G11" s="36" t="s">
        <v>194</v>
      </c>
      <c r="H11" s="15">
        <v>5.3</v>
      </c>
      <c r="I11" s="16"/>
      <c r="J11" s="9">
        <f>IF(L11, 1, 0) + IF(M11, 2, 0) + IF(N11, 4, 0) + IF(O11, 8, 0) + IF(P11, 16, 0)</f>
        <v>4</v>
      </c>
      <c r="K11" s="12" t="b">
        <v>1</v>
      </c>
      <c r="L11" s="12" t="b">
        <v>0</v>
      </c>
      <c r="M11" s="12" t="b">
        <v>0</v>
      </c>
      <c r="N11" s="12" t="b">
        <v>1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24.37638888888889</v>
      </c>
      <c r="D12" s="19">
        <f>AVERAGE(D9:D11)</f>
        <v>3.6</v>
      </c>
      <c r="E12" s="19">
        <f>AVERAGE(E9:E11)</f>
        <v>10.456666666666667</v>
      </c>
      <c r="F12" s="20">
        <f>AVERAGE(F9:F11)</f>
        <v>76.3</v>
      </c>
      <c r="G12" s="21"/>
      <c r="H12" s="22">
        <f>AVERAGE(H9:H11)</f>
        <v>4.833333333333333</v>
      </c>
      <c r="I12" s="23"/>
      <c r="J12" s="24">
        <f>AVERAGE(J9:J11)</f>
        <v>2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182</v>
      </c>
      <c r="F16" s="27" t="s">
        <v>184</v>
      </c>
      <c r="G16" s="27" t="s">
        <v>179</v>
      </c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0.32777777777777778</v>
      </c>
      <c r="D17" s="28">
        <v>0.32916666666666666</v>
      </c>
      <c r="E17" s="28">
        <v>0.37152777777777779</v>
      </c>
      <c r="F17" s="28">
        <v>0.51527777777777772</v>
      </c>
      <c r="G17" s="28">
        <v>0.76875000000000004</v>
      </c>
      <c r="H17" s="28"/>
      <c r="I17" s="28"/>
      <c r="J17" s="28"/>
      <c r="K17" s="28"/>
      <c r="L17" s="28"/>
      <c r="M17" s="28"/>
      <c r="N17" s="28"/>
      <c r="O17" s="28"/>
      <c r="P17" s="28">
        <v>0.7729166666666667</v>
      </c>
    </row>
    <row r="18" spans="2:16" ht="14.1" customHeight="1" x14ac:dyDescent="0.35">
      <c r="B18" s="35" t="s">
        <v>42</v>
      </c>
      <c r="C18" s="27">
        <v>45375</v>
      </c>
      <c r="D18" s="27">
        <v>45376</v>
      </c>
      <c r="E18" s="27">
        <v>45389</v>
      </c>
      <c r="F18" s="27">
        <v>45485</v>
      </c>
      <c r="G18" s="27">
        <v>45571</v>
      </c>
      <c r="H18" s="27"/>
      <c r="I18" s="27"/>
      <c r="J18" s="27"/>
      <c r="K18" s="27"/>
      <c r="L18" s="27"/>
      <c r="M18" s="27"/>
      <c r="N18" s="27"/>
      <c r="O18" s="27"/>
      <c r="P18" s="117">
        <v>45576</v>
      </c>
    </row>
    <row r="19" spans="2:16" ht="14.1" customHeight="1" thickBot="1" x14ac:dyDescent="0.4">
      <c r="B19" s="13" t="s">
        <v>43</v>
      </c>
      <c r="C19" s="29"/>
      <c r="D19" s="27">
        <v>45380</v>
      </c>
      <c r="E19" s="30">
        <v>45484</v>
      </c>
      <c r="F19" s="30">
        <v>45570</v>
      </c>
      <c r="G19" s="30">
        <v>45575</v>
      </c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96</v>
      </c>
      <c r="F20" s="33">
        <f>IF(ISNUMBER(F18),F19-F18+1,"")</f>
        <v>86</v>
      </c>
      <c r="G20" s="33">
        <f>IF(ISNUMBER(G18),G19-G18+1,"")</f>
        <v>5</v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0.12777777777777777</v>
      </c>
      <c r="D30" s="43"/>
      <c r="E30" s="43"/>
      <c r="F30" s="43"/>
      <c r="G30" s="43"/>
      <c r="H30" s="43"/>
      <c r="I30" s="43"/>
      <c r="J30" s="43">
        <v>0.24930555555555556</v>
      </c>
      <c r="K30" s="44"/>
      <c r="L30" s="43"/>
      <c r="M30" s="43"/>
      <c r="N30" s="43"/>
      <c r="O30" s="45"/>
      <c r="P30" s="46">
        <f>SUM(C30:J30,L30:N30)</f>
        <v>0.37708333333333333</v>
      </c>
    </row>
    <row r="31" spans="2:16" ht="14.1" customHeight="1" x14ac:dyDescent="0.35">
      <c r="B31" s="37" t="s">
        <v>170</v>
      </c>
      <c r="C31" s="47">
        <v>0.14305555555555555</v>
      </c>
      <c r="D31" s="7"/>
      <c r="E31" s="7"/>
      <c r="F31" s="7"/>
      <c r="G31" s="7"/>
      <c r="H31" s="7"/>
      <c r="I31" s="7"/>
      <c r="J31" s="7">
        <v>0.24930555555555556</v>
      </c>
      <c r="K31" s="7"/>
      <c r="L31" s="7"/>
      <c r="M31" s="7"/>
      <c r="N31" s="7"/>
      <c r="O31" s="48"/>
      <c r="P31" s="46">
        <f>SUM(C31:N31)</f>
        <v>0.3923611111111111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>
        <v>0.11527777777777778</v>
      </c>
      <c r="K32" s="50"/>
      <c r="L32" s="50"/>
      <c r="M32" s="50"/>
      <c r="N32" s="50"/>
      <c r="O32" s="51"/>
      <c r="P32" s="46">
        <f>SUM(C32:N32)</f>
        <v>0.11527777777777778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0.14305555555555555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0.13402777777777777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0.27708333333333335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186</v>
      </c>
      <c r="D36" s="157"/>
      <c r="E36" s="156" t="s">
        <v>187</v>
      </c>
      <c r="F36" s="157"/>
      <c r="G36" s="156" t="s">
        <v>189</v>
      </c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188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 t="s">
        <v>190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1217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-155.85900000000001</v>
      </c>
      <c r="D72" s="60">
        <v>-160.279</v>
      </c>
      <c r="E72" s="100" t="s">
        <v>118</v>
      </c>
      <c r="F72" s="60">
        <v>24.7</v>
      </c>
      <c r="G72" s="60">
        <v>22.5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-149.96799999999999</v>
      </c>
      <c r="D73" s="60">
        <v>-156.423</v>
      </c>
      <c r="E73" s="102" t="s">
        <v>122</v>
      </c>
      <c r="F73" s="61">
        <v>37.700000000000003</v>
      </c>
      <c r="G73" s="61">
        <v>41.5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-205.89</v>
      </c>
      <c r="D74" s="60">
        <v>-203.79900000000001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-112.005</v>
      </c>
      <c r="D75" s="60">
        <v>-125.872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38.026000000000003</v>
      </c>
      <c r="D76" s="60">
        <v>32.549999999999997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35.158000000000001</v>
      </c>
      <c r="D77" s="60">
        <v>30.780999999999999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30.17</v>
      </c>
      <c r="D78" s="60">
        <v>25.800999999999998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28.436</v>
      </c>
      <c r="D79" s="60">
        <v>24.212</v>
      </c>
      <c r="E79" s="100" t="s">
        <v>152</v>
      </c>
      <c r="F79" s="60">
        <v>30</v>
      </c>
      <c r="G79" s="60">
        <v>13.1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1.43E-5</v>
      </c>
      <c r="D80" s="64">
        <v>1.36E-5</v>
      </c>
      <c r="E80" s="102" t="s">
        <v>157</v>
      </c>
      <c r="F80" s="61">
        <v>33.200000000000003</v>
      </c>
      <c r="G80" s="61">
        <v>69.400000000000006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183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2026-09-27T18:38:34Z</dcterms:modified>
</cp:coreProperties>
</file>