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09\"/>
    </mc:Choice>
  </mc:AlternateContent>
  <xr:revisionPtr revIDLastSave="0" documentId="13_ncr:1_{875567D5-2808-496D-903C-6275969DFB3B}" xr6:coauthVersionLast="47" xr6:coauthVersionMax="47" xr10:uidLastSave="{00000000-0000-0000-0000-000000000000}"/>
  <bookViews>
    <workbookView xWindow="46572" yWindow="2508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<sst xmlns="http://schemas.openxmlformats.org/spreadsheetml/2006/main" count="212" uniqueCount="199">
  <si>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</si>
  <si>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</si>
  <si>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</si>
  <si>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</si>
  <si>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</si>
  <si>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</si>
  <si>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</si>
  <si>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</si>
  <si>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</si>
  <si>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</si>
  <si>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</si>
  <si>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</si>
  <si>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</si>
  <si>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</si>
  <si>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</si>
  <si>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</si>
  <si>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</si>
  <si>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</si>
  <si>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</si>
  <si>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</si>
  <si>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</si>
  <si>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</si>
  <si>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</si>
  <si>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</si>
  <si>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</si>
  <si>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</si>
  <si>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</si>
  <si>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</si>
  <si>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</si>
  <si>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</si>
  <si>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</si>
  <si>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</si>
  <si>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</si>
  <si>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</si>
  <si>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</si>
  <si>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</si>
  <si>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</si>
  <si>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</si>
  <si>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</si>
  <si>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</si>
  <si>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</si>
  <si>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</si>
  <si>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</si>
  <si>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</si>
  <si>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</si>
  <si>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</si>
  <si>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</si>
  <si>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</si>
  <si>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</si>
  <si>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</si>
  <si>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</si>
  <si>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</si>
  <si>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</si>
  <si>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</si>
  <si>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</si>
  <si>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</si>
  <si>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</si>
  <si>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</si>
  <si>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</si>
  <si>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</si>
  <si>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</si>
  <si>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</si>
  <si>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</si>
  <si>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</si>
  <si>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</si>
  <si>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</si>
  <si>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</si>
  <si>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</si>
  <si>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</si>
  <si>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</si>
  <si>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</si>
  <si>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</si>
  <si>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</si>
  <si>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</si>
  <si>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</si>
  <si>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</si>
  <si>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</si>
  <si>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</si>
  <si>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</si>
  <si>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</si>
  <si>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</si>
  <si>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</si>
  <si>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</si>
  <si>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</si>
  <si>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</si>
  <si>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</si>
  <si>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</si>
  <si>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</si>
  <si>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</si>
  <si>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</si>
  <si>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</si>
  <si>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</si>
  <si>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</si>
  <si>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</si>
  <si>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</si>
  <si>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</si>
  <si>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</si>
  <si>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</si>
  <si>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</si>
  <si>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</si>
  <si>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</si>
  <si>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</si>
  <si>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</si>
  <si>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</si>
  <si>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</si>
  <si>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</si>
  <si>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</si>
  <si>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</si>
  <si>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</si>
  <si>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</si>
  <si>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</si>
  <si>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</si>
  <si>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</si>
  <si>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</si>
  <si>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</si>
  <si>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</si>
  <si>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</si>
  <si>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</si>
  <si>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</si>
  <si>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</si>
  <si>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</si>
  <si>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</si>
  <si>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</si>
  <si>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</si>
  <si>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</si>
  <si>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</si>
  <si>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</si>
  <si>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</si>
  <si>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</si>
  <si>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</si>
  <si>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</si>
  <si>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</si>
  <si>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</si>
  <si>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</si>
  <si>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</si>
  <si>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</si>
  <si>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</si>
  <si>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</si>
  <si>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</si>
  <si>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</si>
  <si>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</si>
  <si>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</si>
  <si>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</si>
  <si>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</si>
  <si>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</si>
  <si>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</si>
  <si>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</si>
  <si>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</si>
  <si>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</si>
  <si>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</si>
  <si>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</si>
  <si>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</si>
  <si>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</si>
  <si>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</si>
  <si>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</si>
  <si>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</si>
  <si>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</si>
  <si>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</si>
  <si>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</si>
  <si>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</si>
  <si>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</si>
  <si>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</si>
  <si>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</si>
  <si>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</si>
  <si>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</si>
  <si>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</si>
  <si>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</si>
  <si>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</si>
  <si>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</si>
  <si>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</si>
  <si>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</si>
  <si>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</si>
  <si>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</si>
  <si>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</si>
  <si>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</si>
  <si>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</si>
  <si>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</si>
  <si>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</si>
  <si>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</si>
  <si>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</si>
  <si>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</si>
  <si>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</si>
  <si>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BLG</t>
    <phoneticPr fontId="3" type="noConversion"/>
  </si>
  <si>
    <t>방풍막 고장</t>
    <phoneticPr fontId="3" type="noConversion"/>
  </si>
  <si>
    <t>LSST</t>
    <phoneticPr fontId="3" type="noConversion"/>
  </si>
  <si>
    <t>-</t>
    <phoneticPr fontId="3" type="noConversion"/>
  </si>
  <si>
    <t>NW</t>
    <phoneticPr fontId="3" type="noConversion"/>
  </si>
  <si>
    <t>신가은</t>
    <phoneticPr fontId="3" type="noConversion"/>
  </si>
  <si>
    <t>KSP</t>
    <phoneticPr fontId="3" type="noConversion"/>
  </si>
  <si>
    <t>6s/20k 10s/23k</t>
    <phoneticPr fontId="3" type="noConversion"/>
  </si>
  <si>
    <t>x</t>
    <phoneticPr fontId="3" type="noConversion"/>
  </si>
  <si>
    <t>M_045259-045260:M</t>
    <phoneticPr fontId="3" type="noConversion"/>
  </si>
  <si>
    <t>[14:36] 관측 위치 짙은 구름으로 인한 관측 대기 / [15:28] 관측 재개</t>
    <phoneticPr fontId="3" type="noConversion"/>
  </si>
  <si>
    <t>[16:15] 관측 위치 짙은 구름으로 인한 관측 대기 / [18:05] 관측 재개</t>
    <phoneticPr fontId="3" type="noConversion"/>
  </si>
  <si>
    <t>C_045314-045368</t>
    <phoneticPr fontId="3" type="noConversion"/>
  </si>
  <si>
    <t>L_045319-045368</t>
    <phoneticPr fontId="3" type="noConversion"/>
  </si>
  <si>
    <t>[18:16] 짙은 구름으로 인한 관측 대기 / [18:29] 관측 종료</t>
    <phoneticPr fontId="3" type="noConversion"/>
  </si>
  <si>
    <t>S</t>
    <phoneticPr fontId="3" type="noConversion"/>
  </si>
  <si>
    <t>SW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</si>
</sst>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13" zoomScale="145" zoomScaleNormal="145" workbookViewId="0">
      <selection activeCell="D81" sqref="D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46291</v>
      </c>
      <c r="D3" s="151"/>
      <c r="E3" s="1"/>
      <c r="F3" s="1"/>
      <c r="G3" s="1"/>
      <c r="H3" s="1"/>
      <c r="I3" s="1"/>
      <c r="J3" s="1"/>
      <c r="K3" s="66" t="s">
        <v>2</v>
      </c>
      <c r="L3" s="152">
        <f>(P31-(P32+P33))/P31*100</f>
        <v>70.017331022530328</v>
      </c>
      <c r="M3" s="152"/>
      <c r="N3" s="66" t="s">
        <v>3</v>
      </c>
      <c r="O3" s="152">
        <f>(P31-P33)/P31*100</f>
        <v>100</v>
      </c>
      <c r="P3" s="152"/>
    </row>
    <row r="4" spans="2:16" ht="14.25" customHeight="1" x14ac:dyDescent="0.35">
      <c r="B4" s="34" t="s">
        <v>4</v>
      </c>
      <c r="C4" s="2" t="s">
        <v>187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0.39166666666666666</v>
      </c>
      <c r="D9" s="8">
        <v>1.9</v>
      </c>
      <c r="E9" s="8">
        <v>18</v>
      </c>
      <c r="F9" s="8">
        <v>46.7</v>
      </c>
      <c r="G9" s="36" t="s">
        <v>197</v>
      </c>
      <c r="H9" s="8">
        <v>0.7</v>
      </c>
      <c r="I9" s="36">
        <v>100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1.2</v>
      </c>
      <c r="E10" s="8">
        <v>18.600000000000001</v>
      </c>
      <c r="F10" s="8">
        <v>40.9</v>
      </c>
      <c r="G10" s="36" t="s">
        <v>198</v>
      </c>
      <c r="H10" s="8">
        <v>0.3</v>
      </c>
      <c r="I10" s="11"/>
      <c r="J10" s="9">
        <f>IF(L10, 1, 0) + IF(M10, 2, 0) + IF(N10, 4, 0) + IF(O10, 8, 0) + IF(P10, 16, 0)</f>
        <v>1</v>
      </c>
      <c r="K10" s="12" t="b">
        <v>0</v>
      </c>
      <c r="L10" s="12" t="b">
        <v>1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0.77013888888888893</v>
      </c>
      <c r="D11" s="15" t="s">
        <v>185</v>
      </c>
      <c r="E11" s="15">
        <v>15.3</v>
      </c>
      <c r="F11" s="15">
        <v>58.1</v>
      </c>
      <c r="G11" s="36" t="s">
        <v>186</v>
      </c>
      <c r="H11" s="15">
        <v>1.4</v>
      </c>
      <c r="I11" s="16"/>
      <c r="J11" s="9">
        <f>IF(L11, 1, 0) + IF(M11, 2, 0) + IF(N11, 4, 0) + IF(O11, 8, 0) + IF(P11, 16, 0)</f>
        <v>8</v>
      </c>
      <c r="K11" s="12" t="b">
        <v>0</v>
      </c>
      <c r="L11" s="12" t="b">
        <v>0</v>
      </c>
      <c r="M11" s="12" t="b">
        <v>0</v>
      </c>
      <c r="N11" s="12" t="b">
        <v>0</v>
      </c>
      <c r="O11" s="12" t="b">
        <v>1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24.378472222222221</v>
      </c>
      <c r="D12" s="19">
        <f>AVERAGE(D9:D11)</f>
        <v>1.5499999999999998</v>
      </c>
      <c r="E12" s="19">
        <f>AVERAGE(E9:E11)</f>
        <v>17.3</v>
      </c>
      <c r="F12" s="20">
        <f>AVERAGE(F9:F11)</f>
        <v>48.566666666666663</v>
      </c>
      <c r="G12" s="21"/>
      <c r="H12" s="22">
        <f>AVERAGE(H9:H11)</f>
        <v>0.79999999999999993</v>
      </c>
      <c r="I12" s="23"/>
      <c r="J12" s="24">
        <f>AVERAGE(J9:J11)</f>
        <v>3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182</v>
      </c>
      <c r="F16" s="27" t="s">
        <v>188</v>
      </c>
      <c r="G16" s="27" t="s">
        <v>184</v>
      </c>
      <c r="H16" s="27" t="s">
        <v>179</v>
      </c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0.3347222222222222</v>
      </c>
      <c r="D17" s="28">
        <v>0.33541666666666664</v>
      </c>
      <c r="E17" s="28">
        <v>0.36805555555555558</v>
      </c>
      <c r="F17" s="28">
        <v>0.51944444444444449</v>
      </c>
      <c r="G17" s="28">
        <v>0.56319444444444444</v>
      </c>
      <c r="H17" s="28">
        <v>0.77013888888888893</v>
      </c>
      <c r="I17" s="28"/>
      <c r="J17" s="28"/>
      <c r="K17" s="28"/>
      <c r="L17" s="28"/>
      <c r="M17" s="28"/>
      <c r="N17" s="28"/>
      <c r="O17" s="28"/>
      <c r="P17" s="28">
        <v>0.77430555555555558</v>
      </c>
    </row>
    <row r="18" spans="2:16" ht="14.1" customHeight="1" x14ac:dyDescent="0.35">
      <c r="B18" s="35" t="s">
        <v>42</v>
      </c>
      <c r="C18" s="27">
        <v>45166</v>
      </c>
      <c r="D18" s="27">
        <v>45167</v>
      </c>
      <c r="E18" s="27">
        <v>45185</v>
      </c>
      <c r="F18" s="27">
        <v>45285</v>
      </c>
      <c r="G18" s="27">
        <v>45314</v>
      </c>
      <c r="H18" s="27">
        <v>45369</v>
      </c>
      <c r="I18" s="27"/>
      <c r="J18" s="27"/>
      <c r="K18" s="27"/>
      <c r="L18" s="27"/>
      <c r="M18" s="27"/>
      <c r="N18" s="27"/>
      <c r="O18" s="27"/>
      <c r="P18" s="117">
        <v>45374</v>
      </c>
    </row>
    <row r="19" spans="2:16" ht="14.1" customHeight="1" thickBot="1" x14ac:dyDescent="0.4">
      <c r="B19" s="13" t="s">
        <v>43</v>
      </c>
      <c r="C19" s="29"/>
      <c r="D19" s="27">
        <v>45177</v>
      </c>
      <c r="E19" s="30">
        <v>45284</v>
      </c>
      <c r="F19" s="30">
        <v>45313</v>
      </c>
      <c r="G19" s="30">
        <v>45368</v>
      </c>
      <c r="H19" s="30">
        <v>45373</v>
      </c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11</v>
      </c>
      <c r="E20" s="33">
        <f>IF(ISNUMBER(E18),E19-E18+1,"")</f>
        <v>100</v>
      </c>
      <c r="F20" s="33">
        <f>IF(ISNUMBER(F18),F19-F18+1,"")</f>
        <v>29</v>
      </c>
      <c r="G20" s="33">
        <f>IF(ISNUMBER(G18),G19-G18+1,"")</f>
        <v>55</v>
      </c>
      <c r="H20" s="33">
        <f>IF(ISNUMBER(H18),H19-H18+1,"")</f>
        <v>5</v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/>
      <c r="D23" s="116"/>
      <c r="E23" s="36" t="s">
        <v>48</v>
      </c>
      <c r="F23" s="157"/>
      <c r="G23" s="157"/>
      <c r="H23" s="157"/>
      <c r="I23" s="157"/>
      <c r="J23" s="106"/>
      <c r="K23" s="106"/>
      <c r="L23" s="116" t="s">
        <v>165</v>
      </c>
      <c r="M23" s="157"/>
      <c r="N23" s="157"/>
      <c r="O23" s="157"/>
      <c r="P23" s="157"/>
    </row>
    <row r="24" spans="2:16" ht="13.5" customHeight="1" x14ac:dyDescent="0.35">
      <c r="B24" s="158"/>
      <c r="C24" s="106">
        <v>0.35069444444444442</v>
      </c>
      <c r="D24" s="106">
        <v>0.35138888888888886</v>
      </c>
      <c r="E24" s="113" t="s">
        <v>178</v>
      </c>
      <c r="F24" s="157" t="s">
        <v>189</v>
      </c>
      <c r="G24" s="157"/>
      <c r="H24" s="157"/>
      <c r="I24" s="157"/>
      <c r="J24" s="106"/>
      <c r="K24" s="106"/>
      <c r="L24" s="36" t="s">
        <v>181</v>
      </c>
      <c r="M24" s="160"/>
      <c r="N24" s="161"/>
      <c r="O24" s="161"/>
      <c r="P24" s="162"/>
    </row>
    <row r="25" spans="2:16" ht="13.5" customHeight="1" x14ac:dyDescent="0.35">
      <c r="B25" s="158"/>
      <c r="C25" s="116"/>
      <c r="D25" s="116"/>
      <c r="E25" s="113" t="s">
        <v>171</v>
      </c>
      <c r="F25" s="157"/>
      <c r="G25" s="157"/>
      <c r="H25" s="157"/>
      <c r="I25" s="157"/>
      <c r="J25" s="106"/>
      <c r="K25" s="106"/>
      <c r="L25" s="36" t="s">
        <v>49</v>
      </c>
      <c r="M25" s="157"/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 t="s">
        <v>190</v>
      </c>
      <c r="G26" s="157"/>
      <c r="H26" s="157"/>
      <c r="I26" s="157"/>
      <c r="J26" s="106"/>
      <c r="K26" s="106"/>
      <c r="L26" s="36" t="s">
        <v>176</v>
      </c>
      <c r="M26" s="157"/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0.13055555555555556</v>
      </c>
      <c r="D30" s="43">
        <v>4.1666666666666664E-2</v>
      </c>
      <c r="E30" s="43"/>
      <c r="F30" s="43"/>
      <c r="G30" s="43"/>
      <c r="H30" s="43"/>
      <c r="I30" s="43"/>
      <c r="J30" s="43">
        <v>0.20624999999999999</v>
      </c>
      <c r="K30" s="44"/>
      <c r="L30" s="43"/>
      <c r="M30" s="43"/>
      <c r="N30" s="43"/>
      <c r="O30" s="45"/>
      <c r="P30" s="46">
        <f>SUM(C30:J30,L30:N30)</f>
        <v>0.37847222222222221</v>
      </c>
    </row>
    <row r="31" spans="2:16" ht="14.1" customHeight="1" x14ac:dyDescent="0.35">
      <c r="B31" s="37" t="s">
        <v>170</v>
      </c>
      <c r="C31" s="47">
        <v>0.15138888888888888</v>
      </c>
      <c r="D31" s="7">
        <v>4.3055555555555555E-2</v>
      </c>
      <c r="E31" s="7"/>
      <c r="F31" s="7"/>
      <c r="G31" s="7"/>
      <c r="H31" s="7"/>
      <c r="I31" s="7"/>
      <c r="J31" s="7">
        <v>0.20624999999999999</v>
      </c>
      <c r="K31" s="7"/>
      <c r="L31" s="7"/>
      <c r="M31" s="7"/>
      <c r="N31" s="7"/>
      <c r="O31" s="48"/>
      <c r="P31" s="46">
        <f>SUM(C31:N31)</f>
        <v>0.40069444444444441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>
        <v>0.12013888888888889</v>
      </c>
      <c r="K32" s="50"/>
      <c r="L32" s="50"/>
      <c r="M32" s="50"/>
      <c r="N32" s="50"/>
      <c r="O32" s="51"/>
      <c r="P32" s="46">
        <f>SUM(C32:N32)</f>
        <v>0.12013888888888889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0.15138888888888888</v>
      </c>
      <c r="D34" s="110">
        <f t="shared" ref="D34:P34" si="1">D31-D32-D33</f>
        <v>4.3055555555555555E-2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8.6111111111111097E-2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0.2805555555555555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 t="s">
        <v>191</v>
      </c>
      <c r="D36" s="148"/>
      <c r="E36" s="147" t="s">
        <v>194</v>
      </c>
      <c r="F36" s="148"/>
      <c r="G36" s="147" t="s">
        <v>195</v>
      </c>
      <c r="H36" s="148"/>
      <c r="I36" s="147"/>
      <c r="J36" s="148"/>
      <c r="K36" s="147"/>
      <c r="L36" s="148"/>
      <c r="M36" s="147"/>
      <c r="N36" s="148"/>
      <c r="O36" s="119"/>
      <c r="P36" s="119"/>
    </row>
    <row r="37" spans="2:16" ht="18" customHeight="1" x14ac:dyDescent="0.35">
      <c r="B37" s="164"/>
      <c r="C37" s="147"/>
      <c r="D37" s="148"/>
      <c r="E37" s="119"/>
      <c r="F37" s="119"/>
      <c r="G37" s="119"/>
      <c r="H37" s="119"/>
      <c r="I37" s="119"/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 t="s">
        <v>192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25"/>
    </row>
    <row r="45" spans="2:16" ht="14.1" customHeight="1" x14ac:dyDescent="0.35">
      <c r="B45" s="173" t="s">
        <v>193</v>
      </c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3" t="s">
        <v>196</v>
      </c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6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8"/>
    </row>
    <row r="49" spans="2:16" ht="14.1" customHeight="1" x14ac:dyDescent="0.35">
      <c r="B49" s="175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7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3" t="s">
        <v>168</v>
      </c>
      <c r="C53" s="194"/>
      <c r="D53" s="115"/>
      <c r="E53" s="115"/>
      <c r="F53" s="115"/>
      <c r="G53" s="195"/>
      <c r="H53" s="194"/>
      <c r="I53" s="194"/>
      <c r="J53" s="194"/>
      <c r="K53" s="194"/>
      <c r="L53" s="194"/>
      <c r="M53" s="194"/>
      <c r="N53" s="194"/>
      <c r="O53" s="194"/>
      <c r="P53" s="196"/>
    </row>
    <row r="54" spans="2:16" ht="14.1" customHeight="1" thickTop="1" thickBot="1" x14ac:dyDescent="0.4">
      <c r="B54" s="188" t="s">
        <v>180</v>
      </c>
      <c r="C54" s="189"/>
      <c r="D54" s="189"/>
      <c r="E54" s="189"/>
      <c r="F54" s="112">
        <v>1148</v>
      </c>
      <c r="G54" s="190"/>
      <c r="H54" s="191"/>
      <c r="I54" s="191"/>
      <c r="J54" s="191"/>
      <c r="K54" s="191"/>
      <c r="L54" s="191"/>
      <c r="M54" s="191"/>
      <c r="N54" s="191"/>
      <c r="O54" s="191"/>
      <c r="P54" s="192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79" t="s">
        <v>76</v>
      </c>
      <c r="C59" s="168"/>
      <c r="D59" s="58">
        <v>7</v>
      </c>
      <c r="E59" s="179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79" t="s">
        <v>81</v>
      </c>
      <c r="C60" s="168"/>
      <c r="D60" s="58" t="b">
        <v>1</v>
      </c>
      <c r="E60" s="179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79" t="s">
        <v>86</v>
      </c>
      <c r="C61" s="168"/>
      <c r="D61" s="58" t="b">
        <v>1</v>
      </c>
      <c r="E61" s="179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79" t="s">
        <v>91</v>
      </c>
      <c r="F62" s="168"/>
      <c r="G62" s="58" t="b">
        <v>1</v>
      </c>
      <c r="H62" s="167" t="s">
        <v>92</v>
      </c>
      <c r="I62" s="168"/>
      <c r="J62" s="58" t="b">
        <v>0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79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0</v>
      </c>
      <c r="E64" s="179" t="s">
        <v>98</v>
      </c>
      <c r="F64" s="168"/>
      <c r="G64" s="58" t="b">
        <v>1</v>
      </c>
      <c r="H64" s="71"/>
      <c r="I64" s="72"/>
      <c r="J64" s="73"/>
      <c r="K64" s="186" t="s">
        <v>99</v>
      </c>
      <c r="L64" s="187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79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80" t="s">
        <v>105</v>
      </c>
      <c r="C69" s="180"/>
      <c r="D69" s="81"/>
      <c r="E69" s="81"/>
      <c r="F69" s="182" t="s">
        <v>106</v>
      </c>
      <c r="G69" s="184" t="s">
        <v>107</v>
      </c>
      <c r="H69" s="81"/>
      <c r="I69" s="180" t="s">
        <v>108</v>
      </c>
      <c r="J69" s="180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1"/>
      <c r="C70" s="181"/>
      <c r="D70" s="85"/>
      <c r="E70" s="86"/>
      <c r="F70" s="183"/>
      <c r="G70" s="185"/>
      <c r="H70" s="87"/>
      <c r="I70" s="181"/>
      <c r="J70" s="181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-156.46299999999999</v>
      </c>
      <c r="D72" s="60">
        <v>-159.27500000000001</v>
      </c>
      <c r="E72" s="100" t="s">
        <v>118</v>
      </c>
      <c r="F72" s="60">
        <v>24.2</v>
      </c>
      <c r="G72" s="60">
        <v>22.1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-150.71199999999999</v>
      </c>
      <c r="D73" s="60">
        <v>-154.999</v>
      </c>
      <c r="E73" s="102" t="s">
        <v>122</v>
      </c>
      <c r="F73" s="61">
        <v>34.799999999999997</v>
      </c>
      <c r="G73" s="61">
        <v>42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-203.88300000000001</v>
      </c>
      <c r="D74" s="60">
        <v>-204.10400000000001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-113.685</v>
      </c>
      <c r="D75" s="60">
        <v>-122.044</v>
      </c>
      <c r="E75" s="102" t="s">
        <v>132</v>
      </c>
      <c r="F75" s="62">
        <v>50</v>
      </c>
      <c r="G75" s="62">
        <v>50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37.994</v>
      </c>
      <c r="D76" s="60">
        <v>33.893000000000001</v>
      </c>
      <c r="E76" s="102" t="s">
        <v>137</v>
      </c>
      <c r="F76" s="62">
        <v>50</v>
      </c>
      <c r="G76" s="62">
        <v>50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34.912999999999997</v>
      </c>
      <c r="D77" s="60">
        <v>31.65</v>
      </c>
      <c r="E77" s="102" t="s">
        <v>142</v>
      </c>
      <c r="F77" s="62">
        <v>255</v>
      </c>
      <c r="G77" s="62">
        <v>255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29.902000000000001</v>
      </c>
      <c r="D78" s="60">
        <v>26.623000000000001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28.125</v>
      </c>
      <c r="D79" s="60">
        <v>24.962</v>
      </c>
      <c r="E79" s="100" t="s">
        <v>152</v>
      </c>
      <c r="F79" s="60">
        <v>29.5</v>
      </c>
      <c r="G79" s="60">
        <v>19.3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1.42E-5</v>
      </c>
      <c r="D80" s="64">
        <v>1.38E-5</v>
      </c>
      <c r="E80" s="102" t="s">
        <v>157</v>
      </c>
      <c r="F80" s="61">
        <v>32.9</v>
      </c>
      <c r="G80" s="61">
        <v>51.1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 t="s">
        <v>183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2026-09-26T18:42:49Z</dcterms:modified>
</cp:coreProperties>
</file>