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80076A8E-132A-4341-B5CD-9A2F3A05A1D0}" xr6:coauthVersionLast="47" xr6:coauthVersionMax="47" xr10:uidLastSave="{00000000-0000-0000-0000-000000000000}"/>
  <bookViews>
    <workbookView xWindow="26580" yWindow="1344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<sst xmlns="http://schemas.openxmlformats.org/spreadsheetml/2006/main" count="211" uniqueCount="197">
  <si>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</si>
  <si>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</si>
  <si>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</si>
  <si>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</si>
  <si>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</si>
  <si>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</si>
  <si>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</si>
  <si>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</si>
  <si>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</si>
  <si>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</si>
  <si>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</si>
  <si>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</si>
  <si>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</si>
  <si>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</si>
  <si>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</si>
  <si>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</si>
  <si>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</si>
  <si>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</si>
  <si>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</si>
  <si>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</si>
  <si>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</si>
  <si>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</si>
  <si>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</si>
  <si>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</si>
  <si>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</si>
  <si>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</si>
  <si>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</si>
  <si>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</si>
  <si>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</si>
  <si>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</si>
  <si>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</si>
  <si>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</si>
  <si>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</si>
  <si>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</si>
  <si>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</si>
  <si>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</si>
  <si>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</si>
  <si>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</si>
  <si>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</si>
  <si>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</si>
  <si>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</si>
  <si>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</si>
  <si>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</si>
  <si>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</si>
  <si>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</si>
  <si>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</si>
  <si>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</si>
  <si>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</si>
  <si>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</si>
  <si>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</si>
  <si>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</si>
  <si>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</si>
  <si>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</si>
  <si>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</si>
  <si>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</si>
  <si>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</si>
  <si>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</si>
  <si>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</si>
  <si>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</si>
  <si>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</si>
  <si>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</si>
  <si>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</si>
  <si>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</si>
  <si>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</si>
  <si>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</si>
  <si>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</si>
  <si>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</si>
  <si>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</si>
  <si>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</si>
  <si>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</si>
  <si>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</si>
  <si>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</si>
  <si>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</si>
  <si>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</si>
  <si>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</si>
  <si>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</si>
  <si>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</si>
  <si>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</si>
  <si>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</si>
  <si>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</si>
  <si>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</si>
  <si>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</si>
  <si>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</si>
  <si>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</si>
  <si>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</si>
  <si>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</si>
  <si>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</si>
  <si>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</si>
  <si>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</si>
  <si>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</si>
  <si>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</si>
  <si>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</si>
  <si>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</si>
  <si>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</si>
  <si>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</si>
  <si>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</si>
  <si>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</si>
  <si>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</si>
  <si>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</si>
  <si>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</si>
  <si>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</si>
  <si>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</si>
  <si>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</si>
  <si>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</si>
  <si>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</si>
  <si>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</si>
  <si>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</si>
  <si>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</si>
  <si>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</si>
  <si>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</si>
  <si>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</si>
  <si>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</si>
  <si>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</si>
  <si>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</si>
  <si>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</si>
  <si>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</si>
  <si>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</si>
  <si>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</si>
  <si>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</si>
  <si>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</si>
  <si>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</si>
  <si>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</si>
  <si>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</si>
  <si>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</si>
  <si>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</si>
  <si>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</si>
  <si>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</si>
  <si>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</si>
  <si>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</si>
  <si>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</si>
  <si>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</si>
  <si>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</si>
  <si>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</si>
  <si>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</si>
  <si>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</si>
  <si>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</si>
  <si>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</si>
  <si>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</si>
  <si>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</si>
  <si>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</si>
  <si>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</si>
  <si>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</si>
  <si>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</si>
  <si>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</si>
  <si>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</si>
  <si>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</si>
  <si>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</si>
  <si>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</si>
  <si>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</si>
  <si>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</si>
  <si>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</si>
  <si>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</si>
  <si>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</si>
  <si>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</si>
  <si>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</si>
  <si>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</si>
  <si>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</si>
  <si>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</si>
  <si>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</si>
  <si>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</si>
  <si>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</si>
  <si>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</si>
  <si>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</si>
  <si>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</si>
  <si>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</si>
  <si>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</si>
  <si>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</si>
  <si>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</si>
  <si>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</si>
  <si>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</si>
  <si>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</si>
  <si>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</si>
  <si>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</si>
  <si>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</si>
  <si>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</si>
  <si>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</si>
  <si>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</si>
  <si>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</si>
  <si>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</si>
  <si>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</si>
  <si>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</si>
  <si>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</si>
  <si>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</si>
  <si>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</si>
  <si>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</si>
  <si>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</si>
  <si>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</si>
  <si>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</si>
  <si>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C_044990</t>
    <phoneticPr fontId="3" type="noConversion"/>
  </si>
  <si>
    <t>[9:36] 짙은 구름으로 인한 관측 대기/ [11:56] 관측 재개</t>
    <phoneticPr fontId="3" type="noConversion"/>
  </si>
  <si>
    <t>관측 재개 후 HA lmit으로 BLG 뒷편 중반부터 관측</t>
    <phoneticPr fontId="3" type="noConversion"/>
  </si>
  <si>
    <t>M_044995-044996:K</t>
    <phoneticPr fontId="3" type="noConversion"/>
  </si>
  <si>
    <t>SW</t>
    <phoneticPr fontId="3" type="noConversion"/>
  </si>
  <si>
    <t>N</t>
    <phoneticPr fontId="3" type="noConversion"/>
  </si>
  <si>
    <t>DS9(영상확인) 6회 꺼짐</t>
    <phoneticPr fontId="3" type="noConversion"/>
  </si>
  <si>
    <t>[14:20-14:42] TCS는 연결되어 있으나 (045053) 망원경이 멈추고(ALT 73.7/ AZ -39.6/ HA +00:56:47) 작동안함 / control page에서 MOTOR 껐다 켬</t>
    <phoneticPr fontId="3" type="noConversion"/>
  </si>
  <si>
    <t>돔셔터 닫을 때 초반에 쿵쿵거리는 소리 들림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</si>
</sst>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B87" sqref="B87:P87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46290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74.442538593481999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0.39097222222222222</v>
      </c>
      <c r="D9" s="8">
        <v>2.2000000000000002</v>
      </c>
      <c r="E9" s="8">
        <v>17.899999999999999</v>
      </c>
      <c r="F9" s="8">
        <v>47.7</v>
      </c>
      <c r="G9" s="36" t="s">
        <v>192</v>
      </c>
      <c r="H9" s="8">
        <v>2.1</v>
      </c>
      <c r="I9" s="36">
        <v>98.7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1.4</v>
      </c>
      <c r="E10" s="8">
        <v>17.3</v>
      </c>
      <c r="F10" s="8">
        <v>47.6</v>
      </c>
      <c r="G10" s="36" t="s">
        <v>193</v>
      </c>
      <c r="H10" s="8">
        <v>0.3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0.77152777777777781</v>
      </c>
      <c r="D11" s="15">
        <v>1.9</v>
      </c>
      <c r="E11" s="15">
        <v>11.9</v>
      </c>
      <c r="F11" s="15">
        <v>64.7</v>
      </c>
      <c r="G11" s="36" t="s">
        <v>193</v>
      </c>
      <c r="H11" s="15">
        <v>11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24.380555555555556</v>
      </c>
      <c r="D12" s="19">
        <f>AVERAGE(D9:D11)</f>
        <v>1.8333333333333333</v>
      </c>
      <c r="E12" s="19">
        <f>AVERAGE(E9:E11)</f>
        <v>15.700000000000001</v>
      </c>
      <c r="F12" s="20">
        <f>AVERAGE(F9:F11)</f>
        <v>53.333333333333336</v>
      </c>
      <c r="G12" s="21"/>
      <c r="H12" s="22">
        <f>AVERAGE(H9:H11)</f>
        <v>4.4666666666666668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0.34305555555555556</v>
      </c>
      <c r="D17" s="28">
        <v>0.34375</v>
      </c>
      <c r="E17" s="28">
        <v>0.36805555555555558</v>
      </c>
      <c r="F17" s="28">
        <v>0.52361111111111114</v>
      </c>
      <c r="G17" s="28">
        <v>0.72847222222222219</v>
      </c>
      <c r="H17" s="28">
        <v>0.7729166666666667</v>
      </c>
      <c r="I17" s="28">
        <v>0.79305555555555551</v>
      </c>
      <c r="J17" s="28"/>
      <c r="K17" s="28"/>
      <c r="L17" s="28"/>
      <c r="M17" s="28"/>
      <c r="N17" s="28"/>
      <c r="O17" s="28"/>
      <c r="P17" s="28">
        <v>0.79791666666666672</v>
      </c>
    </row>
    <row r="18" spans="2:16" ht="14.1" customHeight="1" x14ac:dyDescent="0.35">
      <c r="B18" s="35" t="s">
        <v>42</v>
      </c>
      <c r="C18" s="27">
        <v>44960</v>
      </c>
      <c r="D18" s="27">
        <v>44961</v>
      </c>
      <c r="E18" s="27">
        <v>44970</v>
      </c>
      <c r="F18" s="27">
        <v>45005</v>
      </c>
      <c r="G18" s="27">
        <v>45121</v>
      </c>
      <c r="H18" s="27">
        <v>45148</v>
      </c>
      <c r="I18" s="27">
        <v>45160</v>
      </c>
      <c r="J18" s="27"/>
      <c r="K18" s="27"/>
      <c r="L18" s="27"/>
      <c r="M18" s="27"/>
      <c r="N18" s="27"/>
      <c r="O18" s="27"/>
      <c r="P18" s="117">
        <v>45165</v>
      </c>
    </row>
    <row r="19" spans="2:16" ht="14.1" customHeight="1" thickBot="1" x14ac:dyDescent="0.4">
      <c r="B19" s="13" t="s">
        <v>43</v>
      </c>
      <c r="C19" s="29"/>
      <c r="D19" s="27">
        <v>44965</v>
      </c>
      <c r="E19" s="30">
        <v>45004</v>
      </c>
      <c r="F19" s="30">
        <v>45120</v>
      </c>
      <c r="G19" s="30">
        <v>45147</v>
      </c>
      <c r="H19" s="30">
        <v>45159</v>
      </c>
      <c r="I19" s="30">
        <v>45164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35</v>
      </c>
      <c r="F20" s="33">
        <f>IF(ISNUMBER(F18),F19-F18+1,"")</f>
        <v>116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0.13472222222222222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0.20416666666666666</v>
      </c>
      <c r="P30" s="46">
        <f>SUM(C30:J30,L30:N30)</f>
        <v>0.17638888888888887</v>
      </c>
    </row>
    <row r="31" spans="2:16" ht="14.1" customHeight="1" x14ac:dyDescent="0.35">
      <c r="B31" s="37" t="s">
        <v>170</v>
      </c>
      <c r="C31" s="47">
        <v>0.15555555555555556</v>
      </c>
      <c r="D31" s="7">
        <v>0.2048611111111111</v>
      </c>
      <c r="E31" s="7"/>
      <c r="F31" s="7"/>
      <c r="G31" s="7"/>
      <c r="H31" s="7"/>
      <c r="I31" s="7"/>
      <c r="J31" s="7">
        <v>4.4444444444444446E-2</v>
      </c>
      <c r="K31" s="7"/>
      <c r="L31" s="7"/>
      <c r="M31" s="7"/>
      <c r="N31" s="7"/>
      <c r="O31" s="48"/>
      <c r="P31" s="46">
        <f>SUM(C31:N31)</f>
        <v>0.40486111111111112</v>
      </c>
    </row>
    <row r="32" spans="2:16" ht="14.1" customHeight="1" x14ac:dyDescent="0.35">
      <c r="B32" s="37" t="s">
        <v>65</v>
      </c>
      <c r="C32" s="49">
        <v>0.10347222222222222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0.10347222222222222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5.2083333333333343E-2</v>
      </c>
      <c r="D34" s="110">
        <f t="shared" ref="D34:P34" si="1">D31-D32-D33</f>
        <v>0.2048611111111111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4.4444444444444446E-2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0.30138888888888893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188</v>
      </c>
      <c r="D36" s="157"/>
      <c r="E36" s="156" t="s">
        <v>191</v>
      </c>
      <c r="F36" s="157"/>
      <c r="G36" s="156"/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190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 t="s">
        <v>195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1085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-156.5</v>
      </c>
      <c r="D72" s="60">
        <v>-159.30000000000001</v>
      </c>
      <c r="E72" s="100" t="s">
        <v>118</v>
      </c>
      <c r="F72" s="60">
        <v>24.2</v>
      </c>
      <c r="G72" s="60">
        <v>22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-150.9</v>
      </c>
      <c r="D73" s="60">
        <v>-155.5</v>
      </c>
      <c r="E73" s="102" t="s">
        <v>122</v>
      </c>
      <c r="F73" s="61">
        <v>36</v>
      </c>
      <c r="G73" s="61">
        <v>43.2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1</v>
      </c>
      <c r="Q73" s="107"/>
    </row>
    <row r="74" spans="2:17" ht="20.100000000000001" customHeight="1" x14ac:dyDescent="0.35">
      <c r="B74" s="100" t="s">
        <v>126</v>
      </c>
      <c r="C74" s="60">
        <v>-205.7</v>
      </c>
      <c r="D74" s="60">
        <v>-203.1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-114.1</v>
      </c>
      <c r="D75" s="60">
        <v>-123.3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37.200000000000003</v>
      </c>
      <c r="D76" s="60">
        <v>32.6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34.4</v>
      </c>
      <c r="D77" s="60">
        <v>30.8</v>
      </c>
      <c r="E77" s="102" t="s">
        <v>142</v>
      </c>
      <c r="F77" s="62">
        <v>260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29.5</v>
      </c>
      <c r="D78" s="60">
        <v>25.9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27.8</v>
      </c>
      <c r="D79" s="60">
        <v>24.3</v>
      </c>
      <c r="E79" s="100" t="s">
        <v>152</v>
      </c>
      <c r="F79" s="60">
        <v>27.7</v>
      </c>
      <c r="G79" s="60">
        <v>16.100000000000001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1.3900000000000001E-5</v>
      </c>
      <c r="D80" s="64">
        <v>1.4100000000000001E-5</v>
      </c>
      <c r="E80" s="102" t="s">
        <v>157</v>
      </c>
      <c r="F80" s="61">
        <v>34.200000000000003</v>
      </c>
      <c r="G80" s="61">
        <v>63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194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 t="s">
        <v>196</v>
      </c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2026-09-25T19:21:32Z</dcterms:modified>
</cp:coreProperties>
</file>