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8B493F9B-0284-45F0-9A6C-9FED302934EC}" xr6:coauthVersionLast="47" xr6:coauthVersionMax="47" xr10:uidLastSave="{00000000-0000-0000-0000-000000000000}"/>
  <bookViews>
    <workbookView xWindow="26508" yWindow="1405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<sst xmlns="http://schemas.openxmlformats.org/spreadsheetml/2006/main" count="215" uniqueCount="202">
  <si>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</si>
  <si>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</si>
  <si>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</si>
  <si>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</si>
  <si>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</si>
  <si>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</si>
  <si>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</si>
  <si>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</si>
  <si>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</si>
  <si>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</si>
  <si>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</si>
  <si>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</si>
  <si>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</si>
  <si>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</si>
  <si>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</si>
  <si>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</si>
  <si>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</si>
  <si>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</si>
  <si>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</si>
  <si>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</si>
  <si>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</si>
  <si>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</si>
  <si>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</si>
  <si>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</si>
  <si>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</si>
  <si>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</si>
  <si>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</si>
  <si>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</si>
  <si>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</si>
  <si>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</si>
  <si>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</si>
  <si>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</si>
  <si>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</si>
  <si>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</si>
  <si>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</si>
  <si>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</si>
  <si>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</si>
  <si>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</si>
  <si>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</si>
  <si>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</si>
  <si>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</si>
  <si>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</si>
  <si>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</si>
  <si>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</si>
  <si>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</si>
  <si>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</si>
  <si>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</si>
  <si>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</si>
  <si>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</si>
  <si>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</si>
  <si>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</si>
  <si>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</si>
  <si>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</si>
  <si>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</si>
  <si>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</si>
  <si>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</si>
  <si>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</si>
  <si>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</si>
  <si>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</si>
  <si>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</si>
  <si>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</si>
  <si>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</si>
  <si>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</si>
  <si>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</si>
  <si>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</si>
  <si>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</si>
  <si>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</si>
  <si>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</si>
  <si>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</si>
  <si>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</si>
  <si>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</si>
  <si>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</si>
  <si>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</si>
  <si>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</si>
  <si>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</si>
  <si>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</si>
  <si>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</si>
  <si>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</si>
  <si>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</si>
  <si>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</si>
  <si>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</si>
  <si>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</si>
  <si>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</si>
  <si>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</si>
  <si>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</si>
  <si>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</si>
  <si>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</si>
  <si>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</si>
  <si>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</si>
  <si>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</si>
  <si>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</si>
  <si>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</si>
  <si>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</si>
  <si>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</si>
  <si>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</si>
  <si>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</si>
  <si>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</si>
  <si>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</si>
  <si>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</si>
  <si>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</si>
  <si>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</si>
  <si>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</si>
  <si>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</si>
  <si>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</si>
  <si>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</si>
  <si>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</si>
  <si>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</si>
  <si>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</si>
  <si>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</si>
  <si>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</si>
  <si>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</si>
  <si>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</si>
  <si>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</si>
  <si>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</si>
  <si>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</si>
  <si>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</si>
  <si>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</si>
  <si>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</si>
  <si>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</si>
  <si>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</si>
  <si>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</si>
  <si>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</si>
  <si>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</si>
  <si>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</si>
  <si>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</si>
  <si>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</si>
  <si>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</si>
  <si>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</si>
  <si>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</si>
  <si>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</si>
  <si>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</si>
  <si>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</si>
  <si>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</si>
  <si>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</si>
  <si>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</si>
  <si>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</si>
  <si>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</si>
  <si>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</si>
  <si>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</si>
  <si>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</si>
  <si>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</si>
  <si>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</si>
  <si>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</si>
  <si>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</si>
  <si>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</si>
  <si>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</si>
  <si>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</si>
  <si>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</si>
  <si>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</si>
  <si>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</si>
  <si>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</si>
  <si>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</si>
  <si>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</si>
  <si>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</si>
  <si>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</si>
  <si>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</si>
  <si>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</si>
  <si>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</si>
  <si>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</si>
  <si>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</si>
  <si>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</si>
  <si>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</si>
  <si>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</si>
  <si>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</si>
  <si>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</si>
  <si>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</si>
  <si>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</si>
  <si>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</si>
  <si>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</si>
  <si>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</si>
  <si>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</si>
  <si>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</si>
  <si>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</si>
  <si>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</si>
  <si>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</si>
  <si>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</si>
  <si>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</si>
  <si>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</si>
  <si>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</si>
  <si>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</si>
  <si>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</si>
  <si>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</si>
  <si>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</si>
  <si>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</si>
  <si>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</si>
  <si>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</si>
  <si>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</si>
  <si>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</si>
  <si>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[8:30] 짙은 구름으로 인한 관측 대기/ [10:03] 관측 재개</t>
    <phoneticPr fontId="3" type="noConversion"/>
  </si>
  <si>
    <t>에어컨 냉풍 테스트: [8:30] 관측 대기 중 에어컨 가동 돔내부 27도/ 외부18도 &gt; [10:00]관측 재개 시 돔 내부 23도/외부 15도</t>
    <phoneticPr fontId="3" type="noConversion"/>
  </si>
  <si>
    <t>-</t>
    <phoneticPr fontId="3" type="noConversion"/>
  </si>
  <si>
    <t>T_044780</t>
    <phoneticPr fontId="3" type="noConversion"/>
  </si>
  <si>
    <t>T_044780 HA limit으로 망원경이 멈추면서 별이 흐름</t>
    <phoneticPr fontId="3" type="noConversion"/>
  </si>
  <si>
    <t>C_044817-044875</t>
    <phoneticPr fontId="3" type="noConversion"/>
  </si>
  <si>
    <t>G_044938</t>
    <phoneticPr fontId="3" type="noConversion"/>
  </si>
  <si>
    <t>[044814] 여러차레 포인팅 실패/ EIB 재실행</t>
    <phoneticPr fontId="3" type="noConversion"/>
  </si>
  <si>
    <t>NW</t>
    <phoneticPr fontId="3" type="noConversion"/>
  </si>
  <si>
    <t>NNE</t>
    <phoneticPr fontId="3" type="noConversion"/>
  </si>
  <si>
    <t>N</t>
    <phoneticPr fontId="3" type="noConversion"/>
  </si>
  <si>
    <t>DS9(영상확인) 1회 꺼짐</t>
    <phoneticPr fontId="3" type="noConversion"/>
  </si>
  <si>
    <t>30s/22k 20s/24k 13s/23k</t>
    <phoneticPr fontId="3" type="noConversion"/>
  </si>
  <si>
    <t>40s/24k 30s/28k 15s/20k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</si>
</sst>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9" zoomScale="145" zoomScaleNormal="145" workbookViewId="0">
      <selection activeCell="M24" sqref="M24:P24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46289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92.027729636048534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0.39097222222222222</v>
      </c>
      <c r="D9" s="8" t="s">
        <v>190</v>
      </c>
      <c r="E9" s="8">
        <v>18</v>
      </c>
      <c r="F9" s="8">
        <v>51.8</v>
      </c>
      <c r="G9" s="36" t="s">
        <v>196</v>
      </c>
      <c r="H9" s="8">
        <v>0.7</v>
      </c>
      <c r="I9" s="36">
        <v>95.2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1.5</v>
      </c>
      <c r="E10" s="8">
        <v>16.2</v>
      </c>
      <c r="F10" s="8">
        <v>52.7</v>
      </c>
      <c r="G10" s="36" t="s">
        <v>197</v>
      </c>
      <c r="H10" s="8">
        <v>2.2999999999999998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0.77152777777777781</v>
      </c>
      <c r="D11" s="15">
        <v>2.1</v>
      </c>
      <c r="E11" s="15">
        <v>12.5</v>
      </c>
      <c r="F11" s="15">
        <v>74.7</v>
      </c>
      <c r="G11" s="36" t="s">
        <v>198</v>
      </c>
      <c r="H11" s="15">
        <v>4.5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24.380555555555556</v>
      </c>
      <c r="D12" s="19">
        <f>AVERAGE(D9:D11)</f>
        <v>1.8</v>
      </c>
      <c r="E12" s="19">
        <f>AVERAGE(E9:E11)</f>
        <v>15.566666666666668</v>
      </c>
      <c r="F12" s="20">
        <f>AVERAGE(F9:F11)</f>
        <v>59.733333333333327</v>
      </c>
      <c r="G12" s="21"/>
      <c r="H12" s="22">
        <f>AVERAGE(H9:H11)</f>
        <v>2.5</v>
      </c>
      <c r="I12" s="23"/>
      <c r="J12" s="24">
        <f>AVERAGE(J9:J11)</f>
        <v>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0.34652777777777777</v>
      </c>
      <c r="D17" s="28">
        <v>0.34791666666666665</v>
      </c>
      <c r="E17" s="28">
        <v>0.42708333333333331</v>
      </c>
      <c r="F17" s="28">
        <v>0.52708333333333335</v>
      </c>
      <c r="G17" s="28">
        <v>0.73124999999999996</v>
      </c>
      <c r="H17" s="28">
        <v>0.7729166666666667</v>
      </c>
      <c r="I17" s="28">
        <v>0.80138888888888893</v>
      </c>
      <c r="J17" s="28"/>
      <c r="K17" s="28"/>
      <c r="L17" s="28"/>
      <c r="M17" s="28"/>
      <c r="N17" s="28"/>
      <c r="O17" s="28"/>
      <c r="P17" s="28">
        <v>0.81527777777777777</v>
      </c>
    </row>
    <row r="18" spans="2:16" ht="14.1" customHeight="1" x14ac:dyDescent="0.35">
      <c r="B18" s="35" t="s">
        <v>42</v>
      </c>
      <c r="C18" s="27">
        <v>44715</v>
      </c>
      <c r="D18" s="27">
        <v>44716</v>
      </c>
      <c r="E18" s="27">
        <v>44724</v>
      </c>
      <c r="F18" s="27">
        <v>44786</v>
      </c>
      <c r="G18" s="27">
        <v>44911</v>
      </c>
      <c r="H18" s="27">
        <v>44936</v>
      </c>
      <c r="I18" s="27">
        <v>44948</v>
      </c>
      <c r="J18" s="27"/>
      <c r="K18" s="27"/>
      <c r="L18" s="27"/>
      <c r="M18" s="27"/>
      <c r="N18" s="27"/>
      <c r="O18" s="27"/>
      <c r="P18" s="117">
        <v>44959</v>
      </c>
    </row>
    <row r="19" spans="2:16" ht="14.1" customHeight="1" thickBot="1" x14ac:dyDescent="0.4">
      <c r="B19" s="13" t="s">
        <v>43</v>
      </c>
      <c r="C19" s="29"/>
      <c r="D19" s="27">
        <v>44720</v>
      </c>
      <c r="E19" s="30">
        <v>44785</v>
      </c>
      <c r="F19" s="30">
        <v>44910</v>
      </c>
      <c r="G19" s="30">
        <v>44935</v>
      </c>
      <c r="H19" s="30">
        <v>44947</v>
      </c>
      <c r="I19" s="30">
        <v>44958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62</v>
      </c>
      <c r="F20" s="33">
        <f>IF(ISNUMBER(F18),F19-F18+1,"")</f>
        <v>125</v>
      </c>
      <c r="G20" s="33">
        <f>IF(ISNUMBER(G18),G19-G18+1,"")</f>
        <v>25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>
        <v>0.80138888888888893</v>
      </c>
      <c r="K23" s="106">
        <v>0.8041666666666667</v>
      </c>
      <c r="L23" s="116" t="s">
        <v>165</v>
      </c>
      <c r="M23" s="157" t="s">
        <v>201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>
        <v>0.80555555555555558</v>
      </c>
      <c r="K25" s="106">
        <v>0.80833333333333335</v>
      </c>
      <c r="L25" s="36" t="s">
        <v>49</v>
      </c>
      <c r="M25" s="157" t="s">
        <v>200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0.13750000000000001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0.20208333333333334</v>
      </c>
      <c r="P30" s="46">
        <f>SUM(C30:J30,L30:N30)</f>
        <v>0.17916666666666667</v>
      </c>
    </row>
    <row r="31" spans="2:16" ht="14.1" customHeight="1" x14ac:dyDescent="0.35">
      <c r="B31" s="37" t="s">
        <v>170</v>
      </c>
      <c r="C31" s="47">
        <v>0.13750000000000001</v>
      </c>
      <c r="D31" s="7">
        <v>0.20416666666666666</v>
      </c>
      <c r="E31" s="7"/>
      <c r="F31" s="7"/>
      <c r="G31" s="7"/>
      <c r="H31" s="7"/>
      <c r="I31" s="7"/>
      <c r="J31" s="7">
        <v>4.1666666666666664E-2</v>
      </c>
      <c r="K31" s="7">
        <v>1.7361111111111112E-2</v>
      </c>
      <c r="L31" s="7"/>
      <c r="M31" s="7"/>
      <c r="N31" s="7"/>
      <c r="O31" s="48"/>
      <c r="P31" s="46">
        <f>SUM(C31:N31)</f>
        <v>0.40069444444444446</v>
      </c>
    </row>
    <row r="32" spans="2:16" ht="14.1" customHeight="1" x14ac:dyDescent="0.35">
      <c r="B32" s="37" t="s">
        <v>65</v>
      </c>
      <c r="C32" s="49">
        <v>3.1944444444444442E-2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3.1944444444444442E-2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0.10555555555555557</v>
      </c>
      <c r="D34" s="110">
        <f t="shared" ref="D34:P34" si="1">D31-D32-D33</f>
        <v>0.20416666666666666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4.1666666666666664E-2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0.36875000000000002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191</v>
      </c>
      <c r="D36" s="148"/>
      <c r="E36" s="147" t="s">
        <v>193</v>
      </c>
      <c r="F36" s="148"/>
      <c r="G36" s="147" t="s">
        <v>194</v>
      </c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188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192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195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1071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-156.80000000000001</v>
      </c>
      <c r="D72" s="60">
        <v>-159.80000000000001</v>
      </c>
      <c r="E72" s="100" t="s">
        <v>118</v>
      </c>
      <c r="F72" s="60">
        <v>24.2</v>
      </c>
      <c r="G72" s="60">
        <v>22.3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-151.30000000000001</v>
      </c>
      <c r="D73" s="60">
        <v>-155.80000000000001</v>
      </c>
      <c r="E73" s="102" t="s">
        <v>122</v>
      </c>
      <c r="F73" s="61">
        <v>36.6</v>
      </c>
      <c r="G73" s="61">
        <v>44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-203.2</v>
      </c>
      <c r="D74" s="60">
        <v>-205.6</v>
      </c>
      <c r="E74" s="102" t="s">
        <v>127</v>
      </c>
      <c r="F74" s="62">
        <v>0</v>
      </c>
      <c r="G74" s="62">
        <v>15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-115</v>
      </c>
      <c r="D75" s="60">
        <v>-124.5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37.1</v>
      </c>
      <c r="D76" s="60">
        <v>32.5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34.4</v>
      </c>
      <c r="D77" s="60">
        <v>30.9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29.4</v>
      </c>
      <c r="D78" s="60">
        <v>26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27.7</v>
      </c>
      <c r="D79" s="60">
        <v>24.5</v>
      </c>
      <c r="E79" s="100" t="s">
        <v>152</v>
      </c>
      <c r="F79" s="60">
        <v>27.1</v>
      </c>
      <c r="G79" s="60">
        <v>14.6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1.38E-5</v>
      </c>
      <c r="D80" s="64">
        <v>1.3900000000000001E-5</v>
      </c>
      <c r="E80" s="102" t="s">
        <v>157</v>
      </c>
      <c r="F80" s="61">
        <v>34.6</v>
      </c>
      <c r="G80" s="61">
        <v>79.7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189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 t="s">
        <v>199</v>
      </c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2026-09-24T19:49:20Z</dcterms:modified>
</cp:coreProperties>
</file>