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EFB00974-A9BA-4113-A781-44A0E701301E}" xr6:coauthVersionLast="47" xr6:coauthVersionMax="47" xr10:uidLastSave="{00000000-0000-0000-0000-000000000000}"/>
  <bookViews>
    <workbookView xWindow="25476" yWindow="13692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<sst xmlns="http://schemas.openxmlformats.org/spreadsheetml/2006/main" count="212" uniqueCount="198">
  <si>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</si>
  <si>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</si>
  <si>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</si>
  <si>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</si>
  <si>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</si>
  <si>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</si>
  <si>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</si>
  <si>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</si>
  <si>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</si>
  <si>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</si>
  <si>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</si>
  <si>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</si>
  <si>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</si>
  <si>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</si>
  <si>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</si>
  <si>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</si>
  <si>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</si>
  <si>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</si>
  <si>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</si>
  <si>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</si>
  <si>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</si>
  <si>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</si>
  <si>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</si>
  <si>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</si>
  <si>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</si>
  <si>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</si>
  <si>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</si>
  <si>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</si>
  <si>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</si>
  <si>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</si>
  <si>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</si>
  <si>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</si>
  <si>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</si>
  <si>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</si>
  <si>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</si>
  <si>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</si>
  <si>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</si>
  <si>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</si>
  <si>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</si>
  <si>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</si>
  <si>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</si>
  <si>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</si>
  <si>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</si>
  <si>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</si>
  <si>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</si>
  <si>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</si>
  <si>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</si>
  <si>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</si>
  <si>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</si>
  <si>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</si>
  <si>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</si>
  <si>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</si>
  <si>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</si>
  <si>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</si>
  <si>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</si>
  <si>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</si>
  <si>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</si>
  <si>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</si>
  <si>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</si>
  <si>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</si>
  <si>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</si>
  <si>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</si>
  <si>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</si>
  <si>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</si>
  <si>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</si>
  <si>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</si>
  <si>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</si>
  <si>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</si>
  <si>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</si>
  <si>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</si>
  <si>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</si>
  <si>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</si>
  <si>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</si>
  <si>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</si>
  <si>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</si>
  <si>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</si>
  <si>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</si>
  <si>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</si>
  <si>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</si>
  <si>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</si>
  <si>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</si>
  <si>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</si>
  <si>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</si>
  <si>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</si>
  <si>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</si>
  <si>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</si>
  <si>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</si>
  <si>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</si>
  <si>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</si>
  <si>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</si>
  <si>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</si>
  <si>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</si>
  <si>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</si>
  <si>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</si>
  <si>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</si>
  <si>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</si>
  <si>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</si>
  <si>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</si>
  <si>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</si>
  <si>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</si>
  <si>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</si>
  <si>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</si>
  <si>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</si>
  <si>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</si>
  <si>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</si>
  <si>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</si>
  <si>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</si>
  <si>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</si>
  <si>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</si>
  <si>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</si>
  <si>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</si>
  <si>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</si>
  <si>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</si>
  <si>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</si>
  <si>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</si>
  <si>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</si>
  <si>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</si>
  <si>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</si>
  <si>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</si>
  <si>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</si>
  <si>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</si>
  <si>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</si>
  <si>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</si>
  <si>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</si>
  <si>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</si>
  <si>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</si>
  <si>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</si>
  <si>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</si>
  <si>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</si>
  <si>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</si>
  <si>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</si>
  <si>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</si>
  <si>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</si>
  <si>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</si>
  <si>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</si>
  <si>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</si>
  <si>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</si>
  <si>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</si>
  <si>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</si>
  <si>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</si>
  <si>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</si>
  <si>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</si>
  <si>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</si>
  <si>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</si>
  <si>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</si>
  <si>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</si>
  <si>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</si>
  <si>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</si>
  <si>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</si>
  <si>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</si>
  <si>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</si>
  <si>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</si>
  <si>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</si>
  <si>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</si>
  <si>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</si>
  <si>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</si>
  <si>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</si>
  <si>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</si>
  <si>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</si>
  <si>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</si>
  <si>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</si>
  <si>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</si>
  <si>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</si>
  <si>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</si>
  <si>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</si>
  <si>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</si>
  <si>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</si>
  <si>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</si>
  <si>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</si>
  <si>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</si>
  <si>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</si>
  <si>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</si>
  <si>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</si>
  <si>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</si>
  <si>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</si>
  <si>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</si>
  <si>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</si>
  <si>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</si>
  <si>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</si>
  <si>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</si>
  <si>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</si>
  <si>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</si>
  <si>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</si>
  <si>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</si>
  <si>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</si>
  <si>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</si>
  <si>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ENG-KSP</t>
    <phoneticPr fontId="3" type="noConversion"/>
  </si>
  <si>
    <t>김예은</t>
    <phoneticPr fontId="3" type="noConversion"/>
  </si>
  <si>
    <t>13s/26k 15s/24k 18s/24k</t>
    <phoneticPr fontId="3" type="noConversion"/>
  </si>
  <si>
    <t>9s/24k 12s/23k 16s/22k</t>
    <phoneticPr fontId="3" type="noConversion"/>
  </si>
  <si>
    <t>[12:10] 짙은 구름으로 인한 관측 대기/ [14:30] 관측 재개</t>
    <phoneticPr fontId="3" type="noConversion"/>
  </si>
  <si>
    <t>M_044071-044072:N</t>
    <phoneticPr fontId="3" type="noConversion"/>
  </si>
  <si>
    <t>M_044097-044098:T</t>
    <phoneticPr fontId="3" type="noConversion"/>
  </si>
  <si>
    <t>-</t>
    <phoneticPr fontId="3" type="noConversion"/>
  </si>
  <si>
    <t>C_043966-044106</t>
    <phoneticPr fontId="3" type="noConversion"/>
  </si>
  <si>
    <t>SSE</t>
    <phoneticPr fontId="3" type="noConversion"/>
  </si>
  <si>
    <t>SSW</t>
    <phoneticPr fontId="3" type="noConversion"/>
  </si>
  <si>
    <t>DS9(영상확인) 2회 꺼짐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</si>
</sst>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79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46286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76.910569105691067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187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0.38958333333333334</v>
      </c>
      <c r="D9" s="8">
        <v>3</v>
      </c>
      <c r="E9" s="8">
        <v>19.100000000000001</v>
      </c>
      <c r="F9" s="8">
        <v>31.7</v>
      </c>
      <c r="G9" s="36" t="s">
        <v>195</v>
      </c>
      <c r="H9" s="8">
        <v>1.7</v>
      </c>
      <c r="I9" s="36">
        <v>73.599999999999994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193</v>
      </c>
      <c r="E10" s="8">
        <v>17.3</v>
      </c>
      <c r="F10" s="8">
        <v>40.200000000000003</v>
      </c>
      <c r="G10" s="36" t="s">
        <v>195</v>
      </c>
      <c r="H10" s="8">
        <v>2.2000000000000002</v>
      </c>
      <c r="I10" s="11"/>
      <c r="J10" s="9">
        <f>IF(L10, 1, 0) + IF(M10, 2, 0) + IF(N10, 4, 0) + IF(O10, 8, 0) + IF(P10, 16, 0)</f>
        <v>8</v>
      </c>
      <c r="K10" s="12" t="b">
        <v>0</v>
      </c>
      <c r="L10" s="12" t="b">
        <v>0</v>
      </c>
      <c r="M10" s="12" t="b">
        <v>0</v>
      </c>
      <c r="N10" s="12" t="b">
        <v>0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0.77430555555555558</v>
      </c>
      <c r="D11" s="15">
        <v>2.2999999999999998</v>
      </c>
      <c r="E11" s="15">
        <v>17.600000000000001</v>
      </c>
      <c r="F11" s="15">
        <v>32.799999999999997</v>
      </c>
      <c r="G11" s="36" t="s">
        <v>196</v>
      </c>
      <c r="H11" s="15">
        <v>0.6</v>
      </c>
      <c r="I11" s="16"/>
      <c r="J11" s="9">
        <f>IF(L11, 1, 0) + IF(M11, 2, 0) + IF(N11, 4, 0) + IF(O11, 8, 0) + IF(P11, 16, 0)</f>
        <v>1</v>
      </c>
      <c r="K11" s="12" t="b">
        <v>0</v>
      </c>
      <c r="L11" s="12" t="b">
        <v>1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24.384722222222223</v>
      </c>
      <c r="D12" s="19">
        <f>AVERAGE(D9:D11)</f>
        <v>2.65</v>
      </c>
      <c r="E12" s="19">
        <f>AVERAGE(E9:E11)</f>
        <v>18.000000000000004</v>
      </c>
      <c r="F12" s="20">
        <f>AVERAGE(F9:F11)</f>
        <v>34.9</v>
      </c>
      <c r="G12" s="21"/>
      <c r="H12" s="22">
        <f>AVERAGE(H9:H11)</f>
        <v>1.5</v>
      </c>
      <c r="I12" s="23"/>
      <c r="J12" s="24">
        <f>AVERAGE(J9:J11)</f>
        <v>3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186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0.33402777777777776</v>
      </c>
      <c r="D17" s="28">
        <v>0.33541666666666664</v>
      </c>
      <c r="E17" s="28">
        <v>0.36875000000000002</v>
      </c>
      <c r="F17" s="28">
        <v>0.6069444444444444</v>
      </c>
      <c r="G17" s="28">
        <v>0.73402777777777772</v>
      </c>
      <c r="H17" s="28">
        <v>0.77569444444444446</v>
      </c>
      <c r="I17" s="28">
        <v>0.79791666666666672</v>
      </c>
      <c r="J17" s="28"/>
      <c r="K17" s="28"/>
      <c r="L17" s="28"/>
      <c r="M17" s="28"/>
      <c r="N17" s="28"/>
      <c r="O17" s="28"/>
      <c r="P17" s="28">
        <v>0.80208333333333337</v>
      </c>
    </row>
    <row r="18" spans="2:16" ht="14.1" customHeight="1" x14ac:dyDescent="0.35">
      <c r="B18" s="35" t="s">
        <v>42</v>
      </c>
      <c r="C18" s="27">
        <v>43877</v>
      </c>
      <c r="D18" s="27">
        <v>43878</v>
      </c>
      <c r="E18" s="27">
        <v>43896</v>
      </c>
      <c r="F18" s="27">
        <v>43984</v>
      </c>
      <c r="G18" s="27">
        <v>44068</v>
      </c>
      <c r="H18" s="27">
        <v>44093</v>
      </c>
      <c r="I18" s="27">
        <v>44107</v>
      </c>
      <c r="J18" s="27"/>
      <c r="K18" s="27"/>
      <c r="L18" s="27"/>
      <c r="M18" s="27"/>
      <c r="N18" s="27"/>
      <c r="O18" s="27"/>
      <c r="P18" s="117">
        <v>44112</v>
      </c>
    </row>
    <row r="19" spans="2:16" ht="14.1" customHeight="1" thickBot="1" x14ac:dyDescent="0.4">
      <c r="B19" s="13" t="s">
        <v>43</v>
      </c>
      <c r="C19" s="29"/>
      <c r="D19" s="27">
        <v>43890</v>
      </c>
      <c r="E19" s="30">
        <v>43983</v>
      </c>
      <c r="F19" s="30">
        <v>44067</v>
      </c>
      <c r="G19" s="30">
        <v>44092</v>
      </c>
      <c r="H19" s="30">
        <v>44106</v>
      </c>
      <c r="I19" s="30">
        <v>44111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13</v>
      </c>
      <c r="E20" s="33">
        <f>IF(ISNUMBER(E18),E19-E18+1,"")</f>
        <v>88</v>
      </c>
      <c r="F20" s="33">
        <f>IF(ISNUMBER(F18),F19-F18+1,"")</f>
        <v>84</v>
      </c>
      <c r="G20" s="33">
        <f>IF(ISNUMBER(G18),G19-G18+1,"")</f>
        <v>25</v>
      </c>
      <c r="H20" s="33">
        <f>IF(ISNUMBER(H18),H19-H18+1,"")</f>
        <v>14</v>
      </c>
      <c r="I20" s="33">
        <f t="shared" ref="I20:O20" si="0">IF(ISNUMBER(I18),I19-I18+1,"")</f>
        <v>5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/>
      <c r="K23" s="106"/>
      <c r="L23" s="116" t="s">
        <v>165</v>
      </c>
      <c r="M23" s="166"/>
      <c r="N23" s="166"/>
      <c r="O23" s="166"/>
      <c r="P23" s="166"/>
    </row>
    <row r="24" spans="2:16" ht="13.5" customHeight="1" x14ac:dyDescent="0.35">
      <c r="B24" s="167"/>
      <c r="C24" s="106">
        <v>0.34930555555555554</v>
      </c>
      <c r="D24" s="106">
        <v>0.35138888888888886</v>
      </c>
      <c r="E24" s="113" t="s">
        <v>178</v>
      </c>
      <c r="F24" s="166" t="s">
        <v>189</v>
      </c>
      <c r="G24" s="166"/>
      <c r="H24" s="166"/>
      <c r="I24" s="166"/>
      <c r="J24" s="106"/>
      <c r="K24" s="106"/>
      <c r="L24" s="36" t="s">
        <v>181</v>
      </c>
      <c r="M24" s="169"/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/>
      <c r="K25" s="106"/>
      <c r="L25" s="36" t="s">
        <v>49</v>
      </c>
      <c r="M25" s="166"/>
      <c r="N25" s="166"/>
      <c r="O25" s="166"/>
      <c r="P25" s="166"/>
    </row>
    <row r="26" spans="2:16" ht="13.5" customHeight="1" x14ac:dyDescent="0.35">
      <c r="B26" s="167"/>
      <c r="C26" s="106">
        <v>0.3527777777777778</v>
      </c>
      <c r="D26" s="106">
        <v>0.35486111111111113</v>
      </c>
      <c r="E26" s="113" t="s">
        <v>165</v>
      </c>
      <c r="F26" s="166" t="s">
        <v>188</v>
      </c>
      <c r="G26" s="166"/>
      <c r="H26" s="166"/>
      <c r="I26" s="166"/>
      <c r="J26" s="106"/>
      <c r="K26" s="106"/>
      <c r="L26" s="36" t="s">
        <v>176</v>
      </c>
      <c r="M26" s="166"/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0.14652777777777778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0.19722222222222222</v>
      </c>
      <c r="P30" s="46">
        <f>SUM(C30:J30,L30:N30)</f>
        <v>0.18819444444444444</v>
      </c>
    </row>
    <row r="31" spans="2:16" ht="14.1" customHeight="1" x14ac:dyDescent="0.35">
      <c r="B31" s="37" t="s">
        <v>170</v>
      </c>
      <c r="C31" s="47">
        <v>0.1673611111111111</v>
      </c>
      <c r="D31" s="7">
        <v>0.19722222222222222</v>
      </c>
      <c r="E31" s="7"/>
      <c r="F31" s="7"/>
      <c r="G31" s="7"/>
      <c r="H31" s="7"/>
      <c r="I31" s="7"/>
      <c r="J31" s="7">
        <v>4.1666666666666664E-2</v>
      </c>
      <c r="K31" s="7">
        <v>2.0833333333333332E-2</v>
      </c>
      <c r="L31" s="7"/>
      <c r="M31" s="7"/>
      <c r="N31" s="7"/>
      <c r="O31" s="48"/>
      <c r="P31" s="46">
        <f>SUM(C31:N31)</f>
        <v>0.42708333333333331</v>
      </c>
    </row>
    <row r="32" spans="2:16" ht="14.1" customHeight="1" x14ac:dyDescent="0.35">
      <c r="B32" s="37" t="s">
        <v>65</v>
      </c>
      <c r="C32" s="49">
        <v>2.7777777777777776E-2</v>
      </c>
      <c r="D32" s="50">
        <v>7.0833333333333331E-2</v>
      </c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9.8611111111111108E-2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0.13958333333333334</v>
      </c>
      <c r="D34" s="110">
        <f t="shared" ref="D34:P34" si="1">D31-D32-D33</f>
        <v>0.12638888888888888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4.1666666666666664E-2</v>
      </c>
      <c r="K34" s="110">
        <f t="shared" si="1"/>
        <v>2.0833333333333332E-2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0.32847222222222222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 t="s">
        <v>194</v>
      </c>
      <c r="D36" s="157"/>
      <c r="E36" s="156" t="s">
        <v>191</v>
      </c>
      <c r="F36" s="157"/>
      <c r="G36" s="156" t="s">
        <v>192</v>
      </c>
      <c r="H36" s="157"/>
      <c r="I36" s="156"/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190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890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-156.4</v>
      </c>
      <c r="D72" s="60">
        <v>-159.4</v>
      </c>
      <c r="E72" s="100" t="s">
        <v>118</v>
      </c>
      <c r="F72" s="60">
        <v>23.8</v>
      </c>
      <c r="G72" s="60">
        <v>22.3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-150.5</v>
      </c>
      <c r="D73" s="60">
        <v>-155.19999999999999</v>
      </c>
      <c r="E73" s="102" t="s">
        <v>122</v>
      </c>
      <c r="F73" s="61">
        <v>26.5</v>
      </c>
      <c r="G73" s="61">
        <v>33.700000000000003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-209</v>
      </c>
      <c r="D74" s="60">
        <v>-209.4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-112.7</v>
      </c>
      <c r="D75" s="60">
        <v>-122.8</v>
      </c>
      <c r="E75" s="102" t="s">
        <v>132</v>
      </c>
      <c r="F75" s="62">
        <v>50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36.799999999999997</v>
      </c>
      <c r="D76" s="60">
        <v>33.5</v>
      </c>
      <c r="E76" s="102" t="s">
        <v>137</v>
      </c>
      <c r="F76" s="62">
        <v>50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34.1</v>
      </c>
      <c r="D77" s="60">
        <v>31.5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29.1</v>
      </c>
      <c r="D78" s="60">
        <v>26.5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27.4</v>
      </c>
      <c r="D79" s="60">
        <v>24.9</v>
      </c>
      <c r="E79" s="100" t="s">
        <v>152</v>
      </c>
      <c r="F79" s="60">
        <v>28.1</v>
      </c>
      <c r="G79" s="60">
        <v>17.600000000000001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1.31E-5</v>
      </c>
      <c r="D80" s="64">
        <v>1.31E-5</v>
      </c>
      <c r="E80" s="102" t="s">
        <v>157</v>
      </c>
      <c r="F80" s="61">
        <v>24.9</v>
      </c>
      <c r="G80" s="61">
        <v>47.6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184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 t="s">
        <v>197</v>
      </c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2026-09-21T19:34:43Z</dcterms:modified>
</cp:coreProperties>
</file>