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558DC731-F3A4-438E-AA70-8FF9461FB38A}" xr6:coauthVersionLast="47" xr6:coauthVersionMax="47" xr10:uidLastSave="{00000000-0000-0000-0000-000000000000}"/>
  <bookViews>
    <workbookView xWindow="26292" yWindow="13512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<sst xmlns="http://schemas.openxmlformats.org/spreadsheetml/2006/main" count="215" uniqueCount="202">
  <si>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</si>
  <si>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</si>
  <si>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</si>
  <si>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</si>
  <si>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</si>
  <si>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</si>
  <si>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</si>
  <si>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</si>
  <si>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</si>
  <si>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</si>
  <si>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</si>
  <si>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</si>
  <si>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</si>
  <si>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</si>
  <si>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</si>
  <si>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</si>
  <si>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</si>
  <si>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</si>
  <si>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</si>
  <si>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</si>
  <si>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</si>
  <si>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</si>
  <si>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</si>
  <si>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</si>
  <si>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</si>
  <si>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</si>
  <si>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</si>
  <si>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</si>
  <si>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</si>
  <si>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</si>
  <si>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</si>
  <si>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</si>
  <si>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</si>
  <si>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</si>
  <si>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</si>
  <si>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</si>
  <si>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</si>
  <si>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</si>
  <si>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</si>
  <si>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</si>
  <si>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</si>
  <si>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</si>
  <si>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</si>
  <si>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</si>
  <si>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</si>
  <si>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</si>
  <si>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</si>
  <si>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</si>
  <si>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</si>
  <si>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</si>
  <si>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</si>
  <si>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</si>
  <si>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</si>
  <si>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</si>
  <si>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</si>
  <si>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</si>
  <si>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</si>
  <si>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</si>
  <si>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</si>
  <si>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</si>
  <si>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</si>
  <si>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</si>
  <si>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</si>
  <si>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</si>
  <si>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</si>
  <si>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</si>
  <si>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</si>
  <si>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</si>
  <si>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</si>
  <si>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</si>
  <si>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</si>
  <si>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</si>
  <si>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</si>
  <si>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</si>
  <si>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</si>
  <si>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</si>
  <si>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</si>
  <si>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</si>
  <si>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</si>
  <si>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</si>
  <si>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</si>
  <si>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</si>
  <si>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</si>
  <si>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</si>
  <si>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</si>
  <si>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</si>
  <si>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</si>
  <si>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</si>
  <si>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</si>
  <si>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</si>
  <si>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</si>
  <si>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</si>
  <si>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</si>
  <si>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</si>
  <si>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</si>
  <si>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</si>
  <si>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</si>
  <si>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</si>
  <si>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</si>
  <si>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</si>
  <si>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</si>
  <si>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</si>
  <si>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</si>
  <si>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</si>
  <si>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</si>
  <si>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</si>
  <si>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</si>
  <si>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</si>
  <si>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</si>
  <si>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</si>
  <si>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</si>
  <si>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</si>
  <si>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</si>
  <si>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</si>
  <si>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</si>
  <si>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</si>
  <si>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</si>
  <si>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</si>
  <si>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</si>
  <si>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</si>
  <si>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</si>
  <si>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</si>
  <si>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</si>
  <si>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</si>
  <si>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</si>
  <si>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</si>
  <si>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</si>
  <si>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</si>
  <si>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</si>
  <si>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</si>
  <si>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</si>
  <si>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</si>
  <si>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</si>
  <si>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</si>
  <si>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</si>
  <si>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</si>
  <si>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</si>
  <si>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</si>
  <si>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</si>
  <si>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</si>
  <si>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</si>
  <si>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</si>
  <si>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</si>
  <si>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</si>
  <si>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</si>
  <si>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</si>
  <si>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</si>
  <si>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</si>
  <si>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</si>
  <si>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</si>
  <si>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</si>
  <si>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</si>
  <si>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</si>
  <si>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</si>
  <si>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</si>
  <si>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</si>
  <si>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</si>
  <si>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</si>
  <si>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</si>
  <si>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</si>
  <si>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</si>
  <si>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</si>
  <si>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</si>
  <si>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</si>
  <si>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</si>
  <si>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</si>
  <si>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</si>
  <si>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</si>
  <si>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</si>
  <si>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</si>
  <si>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</si>
  <si>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</si>
  <si>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</si>
  <si>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</si>
  <si>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</si>
  <si>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</si>
  <si>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</si>
  <si>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</si>
  <si>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</si>
  <si>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</si>
  <si>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</si>
  <si>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</si>
  <si>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</si>
  <si>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</si>
  <si>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</si>
  <si>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</si>
  <si>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</si>
  <si>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</si>
  <si>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M_043314-043315:M</t>
    <phoneticPr fontId="3" type="noConversion"/>
  </si>
  <si>
    <t>[9:00] 월령 53%의 달이 BLG영역에 들어와 BLG 02,03,04,31,32,33,35,42,43 제외/ [10:50] BLG 04,42 관측에 포함</t>
    <phoneticPr fontId="3" type="noConversion"/>
  </si>
  <si>
    <t>BLG 뒷편 관측 하면서 하부 셔터에 반이상 가려지기 시작</t>
    <phoneticPr fontId="3" type="noConversion"/>
  </si>
  <si>
    <t>M_043402</t>
    <phoneticPr fontId="3" type="noConversion"/>
  </si>
  <si>
    <t>T_043387</t>
    <phoneticPr fontId="3" type="noConversion"/>
  </si>
  <si>
    <t>L_043283-043384</t>
    <phoneticPr fontId="3" type="noConversion"/>
  </si>
  <si>
    <t>T_043387 HA limit으로 망원경이 멈추면서 별이 흐름</t>
    <phoneticPr fontId="3" type="noConversion"/>
  </si>
  <si>
    <t>M_043534-043535:T</t>
    <phoneticPr fontId="3" type="noConversion"/>
  </si>
  <si>
    <t>SW</t>
    <phoneticPr fontId="3" type="noConversion"/>
  </si>
  <si>
    <t>SSW</t>
    <phoneticPr fontId="3" type="noConversion"/>
  </si>
  <si>
    <t>SSE</t>
    <phoneticPr fontId="3" type="noConversion"/>
  </si>
  <si>
    <t>DS9(영상확인) 2회 꺼짐</t>
    <phoneticPr fontId="3" type="noConversion"/>
  </si>
  <si>
    <t>40s/24k 30s/27k 18s/23k</t>
    <phoneticPr fontId="3" type="noConversion"/>
  </si>
  <si>
    <t>X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</si>
</sst>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0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46284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100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0.38750000000000001</v>
      </c>
      <c r="D9" s="8">
        <v>2.5</v>
      </c>
      <c r="E9" s="8">
        <v>14.9</v>
      </c>
      <c r="F9" s="8">
        <v>25.7</v>
      </c>
      <c r="G9" s="36" t="s">
        <v>196</v>
      </c>
      <c r="H9" s="8">
        <v>3</v>
      </c>
      <c r="I9" s="36">
        <v>53.3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1.5</v>
      </c>
      <c r="E10" s="8">
        <v>13.9</v>
      </c>
      <c r="F10" s="8">
        <v>25</v>
      </c>
      <c r="G10" s="36" t="s">
        <v>197</v>
      </c>
      <c r="H10" s="8">
        <v>1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0.77638888888888891</v>
      </c>
      <c r="D11" s="15">
        <v>2</v>
      </c>
      <c r="E11" s="15">
        <v>15.5</v>
      </c>
      <c r="F11" s="15">
        <v>17.2</v>
      </c>
      <c r="G11" s="36" t="s">
        <v>198</v>
      </c>
      <c r="H11" s="15">
        <v>2.6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24.388888888888889</v>
      </c>
      <c r="D12" s="19">
        <f>AVERAGE(D9:D11)</f>
        <v>2</v>
      </c>
      <c r="E12" s="19">
        <f>AVERAGE(E9:E11)</f>
        <v>14.766666666666666</v>
      </c>
      <c r="F12" s="20">
        <f>AVERAGE(F9:F11)</f>
        <v>22.633333333333336</v>
      </c>
      <c r="G12" s="21"/>
      <c r="H12" s="22">
        <f>AVERAGE(H9:H11)</f>
        <v>2.1999999999999997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0.34513888888888888</v>
      </c>
      <c r="D17" s="28">
        <v>0.34583333333333333</v>
      </c>
      <c r="E17" s="28">
        <v>0.36527777777777776</v>
      </c>
      <c r="F17" s="28">
        <v>0.54097222222222219</v>
      </c>
      <c r="G17" s="28">
        <v>0.73402777777777772</v>
      </c>
      <c r="H17" s="28">
        <v>0.77777777777777779</v>
      </c>
      <c r="I17" s="28">
        <v>0.80625000000000002</v>
      </c>
      <c r="J17" s="28"/>
      <c r="K17" s="28"/>
      <c r="L17" s="28"/>
      <c r="M17" s="28"/>
      <c r="N17" s="28"/>
      <c r="O17" s="28"/>
      <c r="P17" s="28">
        <v>0.81944444444444442</v>
      </c>
    </row>
    <row r="18" spans="2:16" ht="14.1" customHeight="1" x14ac:dyDescent="0.35">
      <c r="B18" s="35" t="s">
        <v>42</v>
      </c>
      <c r="C18" s="27">
        <v>43267</v>
      </c>
      <c r="D18" s="27">
        <v>43268</v>
      </c>
      <c r="E18" s="27">
        <v>43282</v>
      </c>
      <c r="F18" s="27">
        <v>43393</v>
      </c>
      <c r="G18" s="27">
        <v>43517</v>
      </c>
      <c r="H18" s="27">
        <v>43545</v>
      </c>
      <c r="I18" s="27">
        <v>43557</v>
      </c>
      <c r="J18" s="27"/>
      <c r="K18" s="27"/>
      <c r="L18" s="27"/>
      <c r="M18" s="27"/>
      <c r="N18" s="27"/>
      <c r="O18" s="27"/>
      <c r="P18" s="117">
        <v>43569</v>
      </c>
    </row>
    <row r="19" spans="2:16" ht="14.1" customHeight="1" thickBot="1" x14ac:dyDescent="0.4">
      <c r="B19" s="13" t="s">
        <v>43</v>
      </c>
      <c r="C19" s="29"/>
      <c r="D19" s="27">
        <v>43272</v>
      </c>
      <c r="E19" s="30">
        <v>43392</v>
      </c>
      <c r="F19" s="30">
        <v>43516</v>
      </c>
      <c r="G19" s="30">
        <v>43544</v>
      </c>
      <c r="H19" s="30">
        <v>43556</v>
      </c>
      <c r="I19" s="30">
        <v>43568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111</v>
      </c>
      <c r="F20" s="33">
        <f>IF(ISNUMBER(F18),F19-F18+1,"")</f>
        <v>124</v>
      </c>
      <c r="G20" s="33">
        <f>IF(ISNUMBER(G18),G19-G18+1,"")</f>
        <v>28</v>
      </c>
      <c r="H20" s="33">
        <f>IF(ISNUMBER(H18),H19-H18+1,"")</f>
        <v>12</v>
      </c>
      <c r="I20" s="33">
        <f t="shared" ref="I20:O20" si="0">IF(ISNUMBER(I18),I19-I18+1,"")</f>
        <v>12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>
        <v>0.80625000000000002</v>
      </c>
      <c r="K24" s="106">
        <v>0.80902777777777779</v>
      </c>
      <c r="L24" s="36" t="s">
        <v>181</v>
      </c>
      <c r="M24" s="169" t="s">
        <v>200</v>
      </c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 t="s">
        <v>201</v>
      </c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0.15277777777777779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0.19444444444444445</v>
      </c>
      <c r="P30" s="46">
        <f>SUM(C30:J30,L30:N30)</f>
        <v>0.19444444444444445</v>
      </c>
    </row>
    <row r="31" spans="2:16" ht="14.1" customHeight="1" x14ac:dyDescent="0.35">
      <c r="B31" s="37" t="s">
        <v>170</v>
      </c>
      <c r="C31" s="47">
        <v>0.17569444444444443</v>
      </c>
      <c r="D31" s="7">
        <v>0.19444444444444445</v>
      </c>
      <c r="E31" s="7"/>
      <c r="F31" s="7"/>
      <c r="G31" s="7"/>
      <c r="H31" s="7"/>
      <c r="I31" s="7"/>
      <c r="J31" s="7">
        <v>4.3749999999999997E-2</v>
      </c>
      <c r="K31" s="7">
        <v>2.013888888888889E-2</v>
      </c>
      <c r="L31" s="7"/>
      <c r="M31" s="7"/>
      <c r="N31" s="7"/>
      <c r="O31" s="48"/>
      <c r="P31" s="46">
        <f>SUM(C31:N31)</f>
        <v>0.43402777777777779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0.17569444444444443</v>
      </c>
      <c r="D34" s="110">
        <f t="shared" ref="D34:P34" si="1">D31-D32-D33</f>
        <v>0.19444444444444445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4.3749999999999997E-2</v>
      </c>
      <c r="K34" s="110">
        <f t="shared" si="1"/>
        <v>2.013888888888889E-2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0.43402777777777779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193</v>
      </c>
      <c r="D36" s="157"/>
      <c r="E36" s="156" t="s">
        <v>188</v>
      </c>
      <c r="F36" s="157"/>
      <c r="G36" s="156" t="s">
        <v>192</v>
      </c>
      <c r="H36" s="157"/>
      <c r="I36" s="156" t="s">
        <v>191</v>
      </c>
      <c r="J36" s="157"/>
      <c r="K36" s="156" t="s">
        <v>195</v>
      </c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189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 t="s">
        <v>190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 t="s">
        <v>194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772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-157.1</v>
      </c>
      <c r="D72" s="60">
        <v>-159.80000000000001</v>
      </c>
      <c r="E72" s="100" t="s">
        <v>118</v>
      </c>
      <c r="F72" s="60">
        <v>22.7</v>
      </c>
      <c r="G72" s="60">
        <v>22.8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-151.9</v>
      </c>
      <c r="D73" s="60">
        <v>-155.9</v>
      </c>
      <c r="E73" s="102" t="s">
        <v>122</v>
      </c>
      <c r="F73" s="61">
        <v>23.1</v>
      </c>
      <c r="G73" s="61">
        <v>17.3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-211</v>
      </c>
      <c r="D74" s="60">
        <v>-209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-115.6</v>
      </c>
      <c r="D75" s="60">
        <v>-125.5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35.5</v>
      </c>
      <c r="D76" s="60">
        <v>32.799999999999997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32.799999999999997</v>
      </c>
      <c r="D77" s="60">
        <v>31.1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27.8</v>
      </c>
      <c r="D78" s="60">
        <v>26.2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26.1</v>
      </c>
      <c r="D79" s="60">
        <v>24.7</v>
      </c>
      <c r="E79" s="100" t="s">
        <v>152</v>
      </c>
      <c r="F79" s="60">
        <v>25.6</v>
      </c>
      <c r="G79" s="60">
        <v>15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1.26E-5</v>
      </c>
      <c r="D80" s="64">
        <v>1.27E-5</v>
      </c>
      <c r="E80" s="102" t="s">
        <v>157</v>
      </c>
      <c r="F80" s="61">
        <v>21.4</v>
      </c>
      <c r="G80" s="61">
        <v>20.2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 t="s">
        <v>199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2026-09-19T19:46:40Z</dcterms:modified>
</cp:coreProperties>
</file>