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09\"/>
    </mc:Choice>
  </mc:AlternateContent>
  <xr:revisionPtr revIDLastSave="0" documentId="13_ncr:1_{9FC8BFB6-8794-4DF4-903D-E75E68ED7B9A}" xr6:coauthVersionLast="47" xr6:coauthVersionMax="47" xr10:uidLastSave="{00000000-0000-0000-0000-000000000000}"/>
  <bookViews>
    <workbookView xWindow="48384" yWindow="2124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<sst xmlns="http://schemas.openxmlformats.org/spreadsheetml/2006/main" count="215" uniqueCount="201">
  <si>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</si>
  <si>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</si>
  <si>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</si>
  <si>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</si>
  <si>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</si>
  <si>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</si>
  <si>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</si>
  <si>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</si>
  <si>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</si>
  <si>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</si>
  <si>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</si>
  <si>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</si>
  <si>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</si>
  <si>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</si>
  <si>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</si>
  <si>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</si>
  <si>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</si>
  <si>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</si>
  <si>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</si>
  <si>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</si>
  <si>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</si>
  <si>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</si>
  <si>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</si>
  <si>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</si>
  <si>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</si>
  <si>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</si>
  <si>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</si>
  <si>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</si>
  <si>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</si>
  <si>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</si>
  <si>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</si>
  <si>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</si>
  <si>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</si>
  <si>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</si>
  <si>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</si>
  <si>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</si>
  <si>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</si>
  <si>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</si>
  <si>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</si>
  <si>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</si>
  <si>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</si>
  <si>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</si>
  <si>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</si>
  <si>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</si>
  <si>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</si>
  <si>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</si>
  <si>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</si>
  <si>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</si>
  <si>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</si>
  <si>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</si>
  <si>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</si>
  <si>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</si>
  <si>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</si>
  <si>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</si>
  <si>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</si>
  <si>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</si>
  <si>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</si>
  <si>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</si>
  <si>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</si>
  <si>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</si>
  <si>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</si>
  <si>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</si>
  <si>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</si>
  <si>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</si>
  <si>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</si>
  <si>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</si>
  <si>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</si>
  <si>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</si>
  <si>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</si>
  <si>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</si>
  <si>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</si>
  <si>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</si>
  <si>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</si>
  <si>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</si>
  <si>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</si>
  <si>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</si>
  <si>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</si>
  <si>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</si>
  <si>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</si>
  <si>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</si>
  <si>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</si>
  <si>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</si>
  <si>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</si>
  <si>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</si>
  <si>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</si>
  <si>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</si>
  <si>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</si>
  <si>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</si>
  <si>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</si>
  <si>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</si>
  <si>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</si>
  <si>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</si>
  <si>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</si>
  <si>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</si>
  <si>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</si>
  <si>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</si>
  <si>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</si>
  <si>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</si>
  <si>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</si>
  <si>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</si>
  <si>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</si>
  <si>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</si>
  <si>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</si>
  <si>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</si>
  <si>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</si>
  <si>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</si>
  <si>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</si>
  <si>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</si>
  <si>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</si>
  <si>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</si>
  <si>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</si>
  <si>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</si>
  <si>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</si>
  <si>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</si>
  <si>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</si>
  <si>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</si>
  <si>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</si>
  <si>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</si>
  <si>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</si>
  <si>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</si>
  <si>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</si>
  <si>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</si>
  <si>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</si>
  <si>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</si>
  <si>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</si>
  <si>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</si>
  <si>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</si>
  <si>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</si>
  <si>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</si>
  <si>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</si>
  <si>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</si>
  <si>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</si>
  <si>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</si>
  <si>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</si>
  <si>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</si>
  <si>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</si>
  <si>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</si>
  <si>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</si>
  <si>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</si>
  <si>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</si>
  <si>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</si>
  <si>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</si>
  <si>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</si>
  <si>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</si>
  <si>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</si>
  <si>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</si>
  <si>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</si>
  <si>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</si>
  <si>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</si>
  <si>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</si>
  <si>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</si>
  <si>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</si>
  <si>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</si>
  <si>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</si>
  <si>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</si>
  <si>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</si>
  <si>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</si>
  <si>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</si>
  <si>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</si>
  <si>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</si>
  <si>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</si>
  <si>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</si>
  <si>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</si>
  <si>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</si>
  <si>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</si>
  <si>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</si>
  <si>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</si>
  <si>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</si>
  <si>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</si>
  <si>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</si>
  <si>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</si>
  <si>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</si>
  <si>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</si>
  <si>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</si>
  <si>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</si>
  <si>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</si>
  <si>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</si>
  <si>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</si>
  <si>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</si>
  <si>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</si>
  <si>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</si>
  <si>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</si>
  <si>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</si>
  <si>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</si>
  <si>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</si>
  <si>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</si>
  <si>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신가은</t>
    <phoneticPr fontId="3" type="noConversion"/>
  </si>
  <si>
    <t>ENG-KSP</t>
    <phoneticPr fontId="3" type="noConversion"/>
  </si>
  <si>
    <t>하부 셔터 닫은 상태로 관측 진행</t>
    <phoneticPr fontId="3" type="noConversion"/>
  </si>
  <si>
    <t>E_042849</t>
    <phoneticPr fontId="3" type="noConversion"/>
  </si>
  <si>
    <t>E_042849 N칩 하단부에 밝은 영역 및 검은 얼룩 자국 보임 (ALT 51.9 / AZ -53.5)</t>
    <phoneticPr fontId="3" type="noConversion"/>
  </si>
  <si>
    <t>E_042910</t>
    <phoneticPr fontId="3" type="noConversion"/>
  </si>
  <si>
    <t>E_042910 M칩 상단부에 밝은 영역 및 검은 얼룩 자국 보임 (ALT 49.3 / AZ -95.3)</t>
    <phoneticPr fontId="3" type="noConversion"/>
  </si>
  <si>
    <t>E_042912</t>
    <phoneticPr fontId="3" type="noConversion"/>
  </si>
  <si>
    <t>E_042912 M칩 상단부에 밝은 영역 및 검은 얼룩 자국 보임 (ALT 48.4 / AZ -94.7)</t>
    <phoneticPr fontId="3" type="noConversion"/>
  </si>
  <si>
    <t>SE</t>
    <phoneticPr fontId="3" type="noConversion"/>
  </si>
  <si>
    <t>SW</t>
    <phoneticPr fontId="3" type="noConversion"/>
  </si>
  <si>
    <t>36s/21k 30s/24k 24s/26k 19s/29k</t>
    <phoneticPr fontId="3" type="noConversion"/>
  </si>
  <si>
    <t>28s/20k 25s/26k 16s/26k 10s/23k</t>
    <phoneticPr fontId="3" type="noConversion"/>
  </si>
  <si>
    <t>I_042866 filter B값 누락됨</t>
    <phoneticPr fontId="3" type="noConversion"/>
  </si>
  <si>
    <t>I_042866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</si>
</sst>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31" zoomScale="145" zoomScaleNormal="145" workbookViewId="0">
      <selection activeCell="E37" sqref="E37:F37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46282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100</v>
      </c>
      <c r="M3" s="152"/>
      <c r="N3" s="66" t="s">
        <v>3</v>
      </c>
      <c r="O3" s="152">
        <f>(P31-P33)/P31*100</f>
        <v>100</v>
      </c>
      <c r="P3" s="152"/>
    </row>
    <row r="4" spans="2:16" ht="14.25" customHeight="1" x14ac:dyDescent="0.35">
      <c r="B4" s="34" t="s">
        <v>4</v>
      </c>
      <c r="C4" s="2" t="s">
        <v>186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0.38680555555555557</v>
      </c>
      <c r="D9" s="8">
        <v>1.6</v>
      </c>
      <c r="E9" s="8">
        <v>10.3</v>
      </c>
      <c r="F9" s="8">
        <v>43.3</v>
      </c>
      <c r="G9" s="36" t="s">
        <v>195</v>
      </c>
      <c r="H9" s="8">
        <v>4.3</v>
      </c>
      <c r="I9" s="36">
        <v>32.4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1.5</v>
      </c>
      <c r="E10" s="8">
        <v>11</v>
      </c>
      <c r="F10" s="8">
        <v>28.2</v>
      </c>
      <c r="G10" s="36" t="s">
        <v>196</v>
      </c>
      <c r="H10" s="8">
        <v>1.7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0.77916666666666667</v>
      </c>
      <c r="D11" s="15">
        <v>1.3</v>
      </c>
      <c r="E11" s="15">
        <v>10.8</v>
      </c>
      <c r="F11" s="15">
        <v>28.5</v>
      </c>
      <c r="G11" s="36" t="s">
        <v>196</v>
      </c>
      <c r="H11" s="15">
        <v>1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24.392361111111111</v>
      </c>
      <c r="D12" s="19">
        <f>AVERAGE(D9:D11)</f>
        <v>1.4666666666666668</v>
      </c>
      <c r="E12" s="19">
        <f>AVERAGE(E9:E11)</f>
        <v>10.700000000000001</v>
      </c>
      <c r="F12" s="20">
        <f>AVERAGE(F9:F11)</f>
        <v>33.333333333333336</v>
      </c>
      <c r="G12" s="21"/>
      <c r="H12" s="22">
        <f>AVERAGE(H9:H11)</f>
        <v>2.3333333333333335</v>
      </c>
      <c r="I12" s="23"/>
      <c r="J12" s="24">
        <f>AVERAGE(J9:J11)</f>
        <v>0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187</v>
      </c>
      <c r="G16" s="27" t="s">
        <v>185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0.35555555555555557</v>
      </c>
      <c r="D17" s="28">
        <v>0.35625000000000001</v>
      </c>
      <c r="E17" s="28">
        <v>0.36458333333333331</v>
      </c>
      <c r="F17" s="28">
        <v>0.54374999999999996</v>
      </c>
      <c r="G17" s="28">
        <v>0.7368055555555556</v>
      </c>
      <c r="H17" s="28">
        <v>0.77986111111111112</v>
      </c>
      <c r="I17" s="28">
        <v>0.80763888888888891</v>
      </c>
      <c r="J17" s="28"/>
      <c r="K17" s="28"/>
      <c r="L17" s="28"/>
      <c r="M17" s="28"/>
      <c r="N17" s="28"/>
      <c r="O17" s="28"/>
      <c r="P17" s="28">
        <v>0.82013888888888886</v>
      </c>
    </row>
    <row r="18" spans="2:16" ht="14.1" customHeight="1" x14ac:dyDescent="0.35">
      <c r="B18" s="35" t="s">
        <v>42</v>
      </c>
      <c r="C18" s="27">
        <v>42651</v>
      </c>
      <c r="D18" s="27">
        <v>42652</v>
      </c>
      <c r="E18" s="27">
        <v>42660</v>
      </c>
      <c r="F18" s="27">
        <v>42779</v>
      </c>
      <c r="G18" s="27">
        <v>42906</v>
      </c>
      <c r="H18" s="27">
        <v>42934</v>
      </c>
      <c r="I18" s="27">
        <v>42946</v>
      </c>
      <c r="J18" s="27"/>
      <c r="K18" s="27"/>
      <c r="L18" s="27"/>
      <c r="M18" s="27"/>
      <c r="N18" s="27"/>
      <c r="O18" s="27"/>
      <c r="P18" s="117">
        <v>42959</v>
      </c>
    </row>
    <row r="19" spans="2:16" ht="14.1" customHeight="1" thickBot="1" x14ac:dyDescent="0.4">
      <c r="B19" s="13" t="s">
        <v>43</v>
      </c>
      <c r="C19" s="29"/>
      <c r="D19" s="27">
        <v>42656</v>
      </c>
      <c r="E19" s="30">
        <v>42778</v>
      </c>
      <c r="F19" s="30">
        <v>42905</v>
      </c>
      <c r="G19" s="30">
        <v>42933</v>
      </c>
      <c r="H19" s="30">
        <v>42945</v>
      </c>
      <c r="I19" s="30">
        <v>42958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119</v>
      </c>
      <c r="F20" s="33">
        <f>IF(ISNUMBER(F18),F19-F18+1,"")</f>
        <v>127</v>
      </c>
      <c r="G20" s="33">
        <f>IF(ISNUMBER(G18),G19-G18+1,"")</f>
        <v>28</v>
      </c>
      <c r="H20" s="33">
        <f>IF(ISNUMBER(H18),H19-H18+1,"")</f>
        <v>12</v>
      </c>
      <c r="I20" s="33">
        <f t="shared" ref="I20:O20" si="0">IF(ISNUMBER(I18),I19-I18+1,"")</f>
        <v>13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>
        <v>0.80763888888888891</v>
      </c>
      <c r="K23" s="106">
        <v>0.81111111111111112</v>
      </c>
      <c r="L23" s="116" t="s">
        <v>165</v>
      </c>
      <c r="M23" s="157" t="s">
        <v>197</v>
      </c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181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>
        <v>0.81180555555555556</v>
      </c>
      <c r="K25" s="106">
        <v>0.81527777777777777</v>
      </c>
      <c r="L25" s="36" t="s">
        <v>49</v>
      </c>
      <c r="M25" s="157" t="s">
        <v>198</v>
      </c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0.15972222222222221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0.19027777777777777</v>
      </c>
      <c r="P30" s="46">
        <f>SUM(C30:J30,L30:N30)</f>
        <v>0.20138888888888887</v>
      </c>
    </row>
    <row r="31" spans="2:16" ht="14.1" customHeight="1" x14ac:dyDescent="0.35">
      <c r="B31" s="37" t="s">
        <v>170</v>
      </c>
      <c r="C31" s="47">
        <v>0.17847222222222223</v>
      </c>
      <c r="D31" s="7">
        <v>0.19236111111111112</v>
      </c>
      <c r="E31" s="7"/>
      <c r="F31" s="7"/>
      <c r="G31" s="7"/>
      <c r="H31" s="7"/>
      <c r="I31" s="7"/>
      <c r="J31" s="7">
        <v>4.2361111111111113E-2</v>
      </c>
      <c r="K31" s="7">
        <v>1.8749999999999999E-2</v>
      </c>
      <c r="L31" s="7"/>
      <c r="M31" s="7"/>
      <c r="N31" s="7"/>
      <c r="O31" s="48"/>
      <c r="P31" s="46">
        <f>SUM(C31:N31)</f>
        <v>0.43194444444444446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0.17847222222222223</v>
      </c>
      <c r="D34" s="110">
        <f t="shared" ref="D34:P34" si="1">D31-D32-D33</f>
        <v>0.19236111111111112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4.2361111111111113E-2</v>
      </c>
      <c r="K34" s="110">
        <f t="shared" si="1"/>
        <v>1.8749999999999999E-2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0.43194444444444446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 t="s">
        <v>189</v>
      </c>
      <c r="D36" s="148"/>
      <c r="E36" s="147" t="s">
        <v>200</v>
      </c>
      <c r="F36" s="148"/>
      <c r="G36" s="147" t="s">
        <v>191</v>
      </c>
      <c r="H36" s="148"/>
      <c r="I36" s="147" t="s">
        <v>193</v>
      </c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190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 t="s">
        <v>199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 t="s">
        <v>192</v>
      </c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 t="s">
        <v>194</v>
      </c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6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2:16" ht="14.1" customHeight="1" x14ac:dyDescent="0.35">
      <c r="B49" s="17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3" t="s">
        <v>168</v>
      </c>
      <c r="C53" s="194"/>
      <c r="D53" s="115"/>
      <c r="E53" s="115"/>
      <c r="F53" s="115"/>
      <c r="G53" s="195"/>
      <c r="H53" s="194"/>
      <c r="I53" s="194"/>
      <c r="J53" s="194"/>
      <c r="K53" s="194"/>
      <c r="L53" s="194"/>
      <c r="M53" s="194"/>
      <c r="N53" s="194"/>
      <c r="O53" s="194"/>
      <c r="P53" s="196"/>
    </row>
    <row r="54" spans="2:16" ht="14.1" customHeight="1" thickTop="1" thickBot="1" x14ac:dyDescent="0.4">
      <c r="B54" s="188" t="s">
        <v>180</v>
      </c>
      <c r="C54" s="189"/>
      <c r="D54" s="189"/>
      <c r="E54" s="189"/>
      <c r="F54" s="112">
        <v>431</v>
      </c>
      <c r="G54" s="190"/>
      <c r="H54" s="191"/>
      <c r="I54" s="191"/>
      <c r="J54" s="191"/>
      <c r="K54" s="191"/>
      <c r="L54" s="191"/>
      <c r="M54" s="191"/>
      <c r="N54" s="191"/>
      <c r="O54" s="191"/>
      <c r="P54" s="192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9" t="s">
        <v>76</v>
      </c>
      <c r="C59" s="168"/>
      <c r="D59" s="58">
        <v>7</v>
      </c>
      <c r="E59" s="179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9" t="s">
        <v>81</v>
      </c>
      <c r="C60" s="168"/>
      <c r="D60" s="58" t="b">
        <v>1</v>
      </c>
      <c r="E60" s="179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9" t="s">
        <v>86</v>
      </c>
      <c r="C61" s="168"/>
      <c r="D61" s="58" t="b">
        <v>1</v>
      </c>
      <c r="E61" s="179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9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9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79" t="s">
        <v>98</v>
      </c>
      <c r="F64" s="168"/>
      <c r="G64" s="58" t="b">
        <v>1</v>
      </c>
      <c r="H64" s="71"/>
      <c r="I64" s="72"/>
      <c r="J64" s="73"/>
      <c r="K64" s="186" t="s">
        <v>99</v>
      </c>
      <c r="L64" s="187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9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0" t="s">
        <v>105</v>
      </c>
      <c r="C69" s="180"/>
      <c r="D69" s="81"/>
      <c r="E69" s="81"/>
      <c r="F69" s="182" t="s">
        <v>106</v>
      </c>
      <c r="G69" s="184" t="s">
        <v>107</v>
      </c>
      <c r="H69" s="81"/>
      <c r="I69" s="180" t="s">
        <v>108</v>
      </c>
      <c r="J69" s="180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1"/>
      <c r="C70" s="181"/>
      <c r="D70" s="85"/>
      <c r="E70" s="86"/>
      <c r="F70" s="183"/>
      <c r="G70" s="185"/>
      <c r="H70" s="87"/>
      <c r="I70" s="181"/>
      <c r="J70" s="181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-158.971</v>
      </c>
      <c r="D72" s="60">
        <v>-160.845</v>
      </c>
      <c r="E72" s="100" t="s">
        <v>118</v>
      </c>
      <c r="F72" s="60">
        <v>22.9</v>
      </c>
      <c r="G72" s="60">
        <v>21.9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-154.488</v>
      </c>
      <c r="D73" s="60">
        <v>-157.05799999999999</v>
      </c>
      <c r="E73" s="102" t="s">
        <v>122</v>
      </c>
      <c r="F73" s="61">
        <v>27.1</v>
      </c>
      <c r="G73" s="61">
        <v>23.3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-207.035</v>
      </c>
      <c r="D74" s="60">
        <v>-209.09399999999999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-120.622</v>
      </c>
      <c r="D75" s="60">
        <v>-127.88</v>
      </c>
      <c r="E75" s="102" t="s">
        <v>132</v>
      </c>
      <c r="F75" s="62">
        <v>50</v>
      </c>
      <c r="G75" s="62">
        <v>45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33.308</v>
      </c>
      <c r="D76" s="60">
        <v>31.483000000000001</v>
      </c>
      <c r="E76" s="102" t="s">
        <v>137</v>
      </c>
      <c r="F76" s="62">
        <v>50</v>
      </c>
      <c r="G76" s="62">
        <v>45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31.603999999999999</v>
      </c>
      <c r="D77" s="60">
        <v>29.896000000000001</v>
      </c>
      <c r="E77" s="102" t="s">
        <v>142</v>
      </c>
      <c r="F77" s="62">
        <v>255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26.71</v>
      </c>
      <c r="D78" s="60">
        <v>25.036000000000001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25.184999999999999</v>
      </c>
      <c r="D79" s="60">
        <v>23.57</v>
      </c>
      <c r="E79" s="100" t="s">
        <v>152</v>
      </c>
      <c r="F79" s="60">
        <v>18.100000000000001</v>
      </c>
      <c r="G79" s="60">
        <v>11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1.26E-5</v>
      </c>
      <c r="D80" s="64">
        <v>1.22E-5</v>
      </c>
      <c r="E80" s="102" t="s">
        <v>157</v>
      </c>
      <c r="F80" s="61">
        <v>34.9</v>
      </c>
      <c r="G80" s="61">
        <v>35.799999999999997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184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 t="s">
        <v>188</v>
      </c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2026-09-18T15:03:12Z</dcterms:modified>
</cp:coreProperties>
</file>