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4A792A8E-2F40-48F5-B978-5C9A9EBB97E9}" xr6:coauthVersionLast="47" xr6:coauthVersionMax="47" xr10:uidLastSave="{00000000-0000-0000-0000-000000000000}"/>
  <bookViews>
    <workbookView xWindow="26256" yWindow="5580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<sst xmlns="http://schemas.openxmlformats.org/spreadsheetml/2006/main" count="207" uniqueCount="194">
  <si>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</si>
  <si>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</si>
  <si>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</si>
  <si>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</si>
  <si>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</si>
  <si>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</si>
  <si>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</si>
  <si>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</si>
  <si>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</si>
  <si>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</si>
  <si>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</si>
  <si>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</si>
  <si>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</si>
  <si>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</si>
  <si>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</si>
  <si>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</si>
  <si>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</si>
  <si>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</si>
  <si>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</si>
  <si>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</si>
  <si>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</si>
  <si>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</si>
  <si>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</si>
  <si>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</si>
  <si>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</si>
  <si>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</si>
  <si>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</si>
  <si>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</si>
  <si>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</si>
  <si>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</si>
  <si>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</si>
  <si>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</si>
  <si>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</si>
  <si>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</si>
  <si>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</si>
  <si>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</si>
  <si>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</si>
  <si>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</si>
  <si>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</si>
  <si>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</si>
  <si>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</si>
  <si>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</si>
  <si>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</si>
  <si>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</si>
  <si>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</si>
  <si>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</si>
  <si>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</si>
  <si>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</si>
  <si>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</si>
  <si>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</si>
  <si>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</si>
  <si>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</si>
  <si>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</si>
  <si>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</si>
  <si>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</si>
  <si>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</si>
  <si>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</si>
  <si>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</si>
  <si>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</si>
  <si>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</si>
  <si>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</si>
  <si>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</si>
  <si>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</si>
  <si>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</si>
  <si>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</si>
  <si>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</si>
  <si>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</si>
  <si>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</si>
  <si>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</si>
  <si>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</si>
  <si>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</si>
  <si>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</si>
  <si>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</si>
  <si>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</si>
  <si>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</si>
  <si>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</si>
  <si>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</si>
  <si>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</si>
  <si>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</si>
  <si>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</si>
  <si>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</si>
  <si>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</si>
  <si>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</si>
  <si>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</si>
  <si>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</si>
  <si>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</si>
  <si>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</si>
  <si>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</si>
  <si>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</si>
  <si>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</si>
  <si>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</si>
  <si>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</si>
  <si>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</si>
  <si>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</si>
  <si>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</si>
  <si>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</si>
  <si>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</si>
  <si>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</si>
  <si>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</si>
  <si>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</si>
  <si>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</si>
  <si>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</si>
  <si>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</si>
  <si>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</si>
  <si>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</si>
  <si>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</si>
  <si>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</si>
  <si>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</si>
  <si>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</si>
  <si>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</si>
  <si>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</si>
  <si>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</si>
  <si>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</si>
  <si>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</si>
  <si>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</si>
  <si>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</si>
  <si>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</si>
  <si>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</si>
  <si>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</si>
  <si>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</si>
  <si>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</si>
  <si>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</si>
  <si>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</si>
  <si>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</si>
  <si>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</si>
  <si>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</si>
  <si>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</si>
  <si>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</si>
  <si>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</si>
  <si>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</si>
  <si>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</si>
  <si>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</si>
  <si>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</si>
  <si>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</si>
  <si>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</si>
  <si>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</si>
  <si>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</si>
  <si>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</si>
  <si>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</si>
  <si>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</si>
  <si>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</si>
  <si>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</si>
  <si>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</si>
  <si>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</si>
  <si>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</si>
  <si>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</si>
  <si>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</si>
  <si>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</si>
  <si>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</si>
  <si>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</si>
  <si>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</si>
  <si>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</si>
  <si>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</si>
  <si>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</si>
  <si>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</si>
  <si>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</si>
  <si>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</si>
  <si>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</si>
  <si>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</si>
  <si>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</si>
  <si>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</si>
  <si>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</si>
  <si>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</si>
  <si>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</si>
  <si>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</si>
  <si>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</si>
  <si>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</si>
  <si>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</si>
  <si>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</si>
  <si>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</si>
  <si>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</si>
  <si>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</si>
  <si>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</si>
  <si>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</si>
  <si>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</si>
  <si>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</si>
  <si>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</si>
  <si>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</si>
  <si>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</si>
  <si>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</si>
  <si>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</si>
  <si>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</si>
  <si>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BLG</t>
    <phoneticPr fontId="3" type="noConversion"/>
  </si>
  <si>
    <t>방풍막 고장</t>
    <phoneticPr fontId="3" type="noConversion"/>
  </si>
  <si>
    <t>신가은</t>
    <phoneticPr fontId="3" type="noConversion"/>
  </si>
  <si>
    <t>ENG-KSP</t>
    <phoneticPr fontId="3" type="noConversion"/>
  </si>
  <si>
    <t>M_041670-041671:T</t>
    <phoneticPr fontId="3" type="noConversion"/>
  </si>
  <si>
    <t>C_041705-041709</t>
    <phoneticPr fontId="3" type="noConversion"/>
  </si>
  <si>
    <t>C_041759-041767</t>
    <phoneticPr fontId="3" type="noConversion"/>
  </si>
  <si>
    <t>[16:48] 관측 위치 짙은 구름으로 인한 관측 대기 / [18:47] 짙은 구름으로 인한 관측 종료</t>
    <phoneticPr fontId="3" type="noConversion"/>
  </si>
  <si>
    <t>-</t>
    <phoneticPr fontId="3" type="noConversion"/>
  </si>
  <si>
    <t>N</t>
    <phoneticPr fontId="3" type="noConversion"/>
  </si>
  <si>
    <t>NNE</t>
    <phoneticPr fontId="3" type="noConversion"/>
  </si>
  <si>
    <t>NW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</si>
</sst>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7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46278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80.363036303630366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184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0.38541666666666669</v>
      </c>
      <c r="D9" s="8">
        <v>2.2000000000000002</v>
      </c>
      <c r="E9" s="8">
        <v>13.5</v>
      </c>
      <c r="F9" s="8">
        <v>48.2</v>
      </c>
      <c r="G9" s="36" t="s">
        <v>191</v>
      </c>
      <c r="H9" s="8">
        <v>0.4</v>
      </c>
      <c r="I9" s="36">
        <v>3.2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1.2</v>
      </c>
      <c r="E10" s="8">
        <v>12.9</v>
      </c>
      <c r="F10" s="8">
        <v>47.7</v>
      </c>
      <c r="G10" s="36" t="s">
        <v>192</v>
      </c>
      <c r="H10" s="8">
        <v>2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0.78263888888888888</v>
      </c>
      <c r="D11" s="15" t="s">
        <v>190</v>
      </c>
      <c r="E11" s="15">
        <v>10.1</v>
      </c>
      <c r="F11" s="15">
        <v>60.4</v>
      </c>
      <c r="G11" s="36" t="s">
        <v>193</v>
      </c>
      <c r="H11" s="15">
        <v>1.4</v>
      </c>
      <c r="I11" s="16"/>
      <c r="J11" s="9">
        <f>IF(L11, 1, 0) + IF(M11, 2, 0) + IF(N11, 4, 0) + IF(O11, 8, 0) + IF(P11, 16, 0)</f>
        <v>8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24.397222222222222</v>
      </c>
      <c r="D12" s="19">
        <f>AVERAGE(D9:D11)</f>
        <v>1.7000000000000002</v>
      </c>
      <c r="E12" s="19">
        <f>AVERAGE(E9:E11)</f>
        <v>12.166666666666666</v>
      </c>
      <c r="F12" s="20">
        <f>AVERAGE(F9:F11)</f>
        <v>52.1</v>
      </c>
      <c r="G12" s="21"/>
      <c r="H12" s="22">
        <f>AVERAGE(H9:H11)</f>
        <v>1.2666666666666666</v>
      </c>
      <c r="I12" s="23"/>
      <c r="J12" s="24">
        <f>AVERAGE(J9:J11)</f>
        <v>2.6666666666666665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182</v>
      </c>
      <c r="F16" s="27" t="s">
        <v>185</v>
      </c>
      <c r="G16" s="27" t="s">
        <v>179</v>
      </c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0.3263888888888889</v>
      </c>
      <c r="D17" s="28">
        <v>0.32777777777777778</v>
      </c>
      <c r="E17" s="28">
        <v>0.3611111111111111</v>
      </c>
      <c r="F17" s="28">
        <v>0.55347222222222225</v>
      </c>
      <c r="G17" s="28">
        <v>0.78333333333333333</v>
      </c>
      <c r="H17" s="28"/>
      <c r="I17" s="28"/>
      <c r="J17" s="28"/>
      <c r="K17" s="28"/>
      <c r="L17" s="28"/>
      <c r="M17" s="28"/>
      <c r="N17" s="28"/>
      <c r="O17" s="28"/>
      <c r="P17" s="28">
        <v>0.78749999999999998</v>
      </c>
    </row>
    <row r="18" spans="2:16" ht="14.1" customHeight="1" x14ac:dyDescent="0.35">
      <c r="B18" s="35" t="s">
        <v>42</v>
      </c>
      <c r="C18" s="27">
        <v>41532</v>
      </c>
      <c r="D18" s="27">
        <v>41533</v>
      </c>
      <c r="E18" s="27">
        <v>41547</v>
      </c>
      <c r="F18" s="27">
        <v>41671</v>
      </c>
      <c r="G18" s="27">
        <v>41768</v>
      </c>
      <c r="H18" s="27"/>
      <c r="I18" s="27"/>
      <c r="J18" s="27"/>
      <c r="K18" s="27"/>
      <c r="L18" s="27"/>
      <c r="M18" s="27"/>
      <c r="N18" s="27"/>
      <c r="O18" s="27"/>
      <c r="P18" s="117">
        <v>41773</v>
      </c>
    </row>
    <row r="19" spans="2:16" ht="14.1" customHeight="1" thickBot="1" x14ac:dyDescent="0.4">
      <c r="B19" s="13" t="s">
        <v>43</v>
      </c>
      <c r="C19" s="29"/>
      <c r="D19" s="27">
        <v>41537</v>
      </c>
      <c r="E19" s="30">
        <v>41670</v>
      </c>
      <c r="F19" s="30">
        <v>41767</v>
      </c>
      <c r="G19" s="30">
        <v>41772</v>
      </c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124</v>
      </c>
      <c r="F20" s="33">
        <f>IF(ISNUMBER(F18),F19-F18+1,"")</f>
        <v>97</v>
      </c>
      <c r="G20" s="33">
        <f>IF(ISNUMBER(G18),G19-G18+1,"")</f>
        <v>5</v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0.17222222222222222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0.18263888888888888</v>
      </c>
      <c r="P30" s="46">
        <f>SUM(C30:J30,L30:N30)</f>
        <v>0.21388888888888888</v>
      </c>
    </row>
    <row r="31" spans="2:16" ht="14.1" customHeight="1" x14ac:dyDescent="0.35">
      <c r="B31" s="37" t="s">
        <v>170</v>
      </c>
      <c r="C31" s="47">
        <v>0.19166666666666668</v>
      </c>
      <c r="D31" s="7">
        <v>0.1875</v>
      </c>
      <c r="E31" s="7"/>
      <c r="F31" s="7"/>
      <c r="G31" s="7"/>
      <c r="H31" s="7"/>
      <c r="I31" s="7"/>
      <c r="J31" s="7">
        <v>4.1666666666666664E-2</v>
      </c>
      <c r="K31" s="7"/>
      <c r="L31" s="7"/>
      <c r="M31" s="7"/>
      <c r="N31" s="7"/>
      <c r="O31" s="48"/>
      <c r="P31" s="46">
        <f>SUM(C31:N31)</f>
        <v>0.42083333333333334</v>
      </c>
    </row>
    <row r="32" spans="2:16" ht="14.1" customHeight="1" x14ac:dyDescent="0.35">
      <c r="B32" s="37" t="s">
        <v>65</v>
      </c>
      <c r="C32" s="49"/>
      <c r="D32" s="50">
        <v>4.0972222222222222E-2</v>
      </c>
      <c r="E32" s="50"/>
      <c r="F32" s="50"/>
      <c r="G32" s="50"/>
      <c r="H32" s="50"/>
      <c r="I32" s="50"/>
      <c r="J32" s="50">
        <v>4.1666666666666664E-2</v>
      </c>
      <c r="K32" s="50"/>
      <c r="L32" s="50"/>
      <c r="M32" s="50"/>
      <c r="N32" s="50"/>
      <c r="O32" s="51"/>
      <c r="P32" s="46">
        <f>SUM(C32:N32)</f>
        <v>8.2638888888888887E-2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0.19166666666666668</v>
      </c>
      <c r="D34" s="110">
        <f t="shared" ref="D34:P34" si="1">D31-D32-D33</f>
        <v>0.14652777777777778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0.33819444444444446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 t="s">
        <v>186</v>
      </c>
      <c r="D36" s="157"/>
      <c r="E36" s="156" t="s">
        <v>187</v>
      </c>
      <c r="F36" s="157"/>
      <c r="G36" s="156" t="s">
        <v>188</v>
      </c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189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73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-157.56</v>
      </c>
      <c r="D72" s="60">
        <v>-160.10400000000001</v>
      </c>
      <c r="E72" s="100" t="s">
        <v>118</v>
      </c>
      <c r="F72" s="60">
        <v>22.9</v>
      </c>
      <c r="G72" s="60">
        <v>22.4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-152.523</v>
      </c>
      <c r="D73" s="60">
        <v>-156.131</v>
      </c>
      <c r="E73" s="102" t="s">
        <v>122</v>
      </c>
      <c r="F73" s="61">
        <v>39.1</v>
      </c>
      <c r="G73" s="61">
        <v>34.1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-210.63399999999999</v>
      </c>
      <c r="D74" s="60">
        <v>-211.26900000000001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-118.169</v>
      </c>
      <c r="D75" s="60">
        <v>-125.949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35.585999999999999</v>
      </c>
      <c r="D76" s="60">
        <v>32.840000000000003</v>
      </c>
      <c r="E76" s="102" t="s">
        <v>137</v>
      </c>
      <c r="F76" s="62">
        <v>45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32.935000000000002</v>
      </c>
      <c r="D77" s="60">
        <v>30.978000000000002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27.925000000000001</v>
      </c>
      <c r="D78" s="60">
        <v>25.995999999999999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26.222999999999999</v>
      </c>
      <c r="D79" s="60">
        <v>24.388000000000002</v>
      </c>
      <c r="E79" s="100" t="s">
        <v>152</v>
      </c>
      <c r="F79" s="60">
        <v>24.3</v>
      </c>
      <c r="G79" s="60">
        <v>14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1.2E-5</v>
      </c>
      <c r="D80" s="64">
        <v>1.2E-5</v>
      </c>
      <c r="E80" s="102" t="s">
        <v>157</v>
      </c>
      <c r="F80" s="61">
        <v>33.6</v>
      </c>
      <c r="G80" s="61">
        <v>54.2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183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2026-09-13T18:59:40Z</dcterms:modified>
</cp:coreProperties>
</file>