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C5B13F33-A74D-4915-915A-3E64A445B41E}" xr6:coauthVersionLast="47" xr6:coauthVersionMax="47" xr10:uidLastSave="{00000000-0000-0000-0000-000000000000}"/>
  <bookViews>
    <workbookView xWindow="62028" yWindow="5304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<sst xmlns="http://schemas.openxmlformats.org/spreadsheetml/2006/main" count="210" uniqueCount="196">
  <si>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</si>
  <si>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</si>
  <si>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</si>
  <si>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</si>
  <si>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</si>
  <si>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</si>
  <si>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</si>
  <si>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</si>
  <si>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</si>
  <si>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</si>
  <si>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</si>
  <si>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</si>
  <si>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</si>
  <si>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</si>
  <si>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</si>
  <si>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</si>
  <si>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</si>
  <si>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</si>
  <si>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</si>
  <si>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</si>
  <si>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</si>
  <si>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</si>
  <si>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</si>
  <si>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</si>
  <si>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</si>
  <si>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</si>
  <si>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</si>
  <si>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</si>
  <si>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</si>
  <si>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</si>
  <si>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</si>
  <si>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</si>
  <si>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</si>
  <si>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</si>
  <si>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</si>
  <si>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</si>
  <si>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</si>
  <si>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</si>
  <si>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</si>
  <si>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</si>
  <si>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</si>
  <si>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</si>
  <si>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</si>
  <si>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</si>
  <si>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</si>
  <si>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</si>
  <si>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</si>
  <si>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</si>
  <si>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</si>
  <si>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</si>
  <si>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</si>
  <si>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</si>
  <si>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</si>
  <si>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</si>
  <si>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</si>
  <si>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</si>
  <si>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</si>
  <si>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</si>
  <si>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</si>
  <si>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</si>
  <si>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</si>
  <si>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</si>
  <si>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</si>
  <si>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</si>
  <si>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</si>
  <si>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</si>
  <si>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</si>
  <si>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</si>
  <si>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</si>
  <si>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</si>
  <si>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</si>
  <si>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</si>
  <si>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</si>
  <si>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</si>
  <si>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</si>
  <si>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</si>
  <si>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</si>
  <si>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</si>
  <si>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</si>
  <si>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</si>
  <si>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</si>
  <si>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</si>
  <si>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</si>
  <si>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</si>
  <si>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</si>
  <si>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</si>
  <si>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</si>
  <si>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</si>
  <si>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</si>
  <si>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</si>
  <si>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</si>
  <si>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</si>
  <si>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</si>
  <si>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</si>
  <si>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</si>
  <si>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</si>
  <si>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</si>
  <si>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</si>
  <si>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</si>
  <si>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</si>
  <si>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</si>
  <si>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</si>
  <si>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</si>
  <si>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</si>
  <si>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</si>
  <si>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</si>
  <si>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</si>
  <si>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</si>
  <si>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</si>
  <si>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</si>
  <si>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</si>
  <si>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</si>
  <si>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</si>
  <si>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</si>
  <si>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</si>
  <si>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</si>
  <si>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</si>
  <si>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</si>
  <si>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</si>
  <si>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</si>
  <si>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</si>
  <si>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</si>
  <si>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</si>
  <si>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</si>
  <si>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</si>
  <si>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</si>
  <si>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</si>
  <si>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</si>
  <si>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</si>
  <si>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</si>
  <si>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</si>
  <si>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</si>
  <si>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</si>
  <si>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</si>
  <si>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</si>
  <si>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</si>
  <si>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</si>
  <si>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</si>
  <si>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</si>
  <si>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</si>
  <si>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</si>
  <si>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</si>
  <si>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</si>
  <si>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</si>
  <si>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</si>
  <si>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</si>
  <si>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</si>
  <si>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</si>
  <si>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</si>
  <si>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</si>
  <si>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</si>
  <si>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</si>
  <si>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</si>
  <si>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</si>
  <si>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</si>
  <si>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</si>
  <si>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</si>
  <si>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</si>
  <si>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</si>
  <si>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</si>
  <si>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</si>
  <si>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</si>
  <si>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</si>
  <si>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</si>
  <si>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</si>
  <si>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</si>
  <si>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</si>
  <si>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</si>
  <si>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</si>
  <si>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</si>
  <si>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</si>
  <si>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</si>
  <si>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</si>
  <si>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</si>
  <si>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</si>
  <si>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</si>
  <si>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</si>
  <si>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</si>
  <si>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</si>
  <si>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</si>
  <si>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</si>
  <si>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</si>
  <si>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</si>
  <si>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</si>
  <si>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</si>
  <si>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</si>
  <si>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신가은</t>
    <phoneticPr fontId="3" type="noConversion"/>
  </si>
  <si>
    <t>ENG-KSP</t>
    <phoneticPr fontId="3" type="noConversion"/>
  </si>
  <si>
    <t>5s/20k 8s/22k 10s/20k</t>
    <phoneticPr fontId="3" type="noConversion"/>
  </si>
  <si>
    <t>x</t>
    <phoneticPr fontId="3" type="noConversion"/>
  </si>
  <si>
    <t>M_041004-041005:M</t>
    <phoneticPr fontId="3" type="noConversion"/>
  </si>
  <si>
    <t>C_041050-041058</t>
    <phoneticPr fontId="3" type="noConversion"/>
  </si>
  <si>
    <t>ESE</t>
    <phoneticPr fontId="3" type="noConversion"/>
  </si>
  <si>
    <t>NNE</t>
    <phoneticPr fontId="3" type="noConversion"/>
  </si>
  <si>
    <t>C_041192-041216</t>
    <phoneticPr fontId="3" type="noConversion"/>
  </si>
  <si>
    <t>19:L18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</si>
</sst>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67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46276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100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0.38472222222222224</v>
      </c>
      <c r="D9" s="8">
        <v>1.7</v>
      </c>
      <c r="E9" s="8">
        <v>12.1</v>
      </c>
      <c r="F9" s="8">
        <v>52.4</v>
      </c>
      <c r="G9" s="36" t="s">
        <v>192</v>
      </c>
      <c r="H9" s="8">
        <v>2.5</v>
      </c>
      <c r="I9" s="36">
        <v>0.1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1.4</v>
      </c>
      <c r="E10" s="8">
        <v>10.3</v>
      </c>
      <c r="F10" s="8">
        <v>66.599999999999994</v>
      </c>
      <c r="G10" s="36" t="s">
        <v>192</v>
      </c>
      <c r="H10" s="8">
        <v>4.9000000000000004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0.78402777777777777</v>
      </c>
      <c r="D11" s="15">
        <v>1.9</v>
      </c>
      <c r="E11" s="15">
        <v>9.1</v>
      </c>
      <c r="F11" s="15">
        <v>72.400000000000006</v>
      </c>
      <c r="G11" s="36" t="s">
        <v>193</v>
      </c>
      <c r="H11" s="15">
        <v>2.5</v>
      </c>
      <c r="I11" s="16"/>
      <c r="J11" s="9">
        <f>IF(L11, 1, 0) + IF(M11, 2, 0) + IF(N11, 4, 0) + IF(O11, 8, 0) + IF(P11, 16, 0)</f>
        <v>1</v>
      </c>
      <c r="K11" s="12" t="b">
        <v>0</v>
      </c>
      <c r="L11" s="12" t="b">
        <v>1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24.399305555555554</v>
      </c>
      <c r="D12" s="19">
        <f>AVERAGE(D9:D11)</f>
        <v>1.6666666666666667</v>
      </c>
      <c r="E12" s="19">
        <f>AVERAGE(E9:E11)</f>
        <v>10.5</v>
      </c>
      <c r="F12" s="20">
        <f>AVERAGE(F9:F11)</f>
        <v>63.800000000000004</v>
      </c>
      <c r="G12" s="21"/>
      <c r="H12" s="22">
        <f>AVERAGE(H9:H11)</f>
        <v>3.3000000000000003</v>
      </c>
      <c r="I12" s="23"/>
      <c r="J12" s="24">
        <f>AVERAGE(J9:J11)</f>
        <v>0.33333333333333331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187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0.32222222222222224</v>
      </c>
      <c r="D17" s="28">
        <v>0.32361111111111113</v>
      </c>
      <c r="E17" s="28">
        <v>0.35833333333333334</v>
      </c>
      <c r="F17" s="28">
        <v>0.56041666666666667</v>
      </c>
      <c r="G17" s="28">
        <v>0.7416666666666667</v>
      </c>
      <c r="H17" s="28">
        <v>0.78402777777777777</v>
      </c>
      <c r="I17" s="28" t="s">
        <v>195</v>
      </c>
      <c r="J17" s="28"/>
      <c r="K17" s="28"/>
      <c r="L17" s="28"/>
      <c r="M17" s="28"/>
      <c r="N17" s="28"/>
      <c r="O17" s="28"/>
      <c r="P17" s="28">
        <v>0.80833333333333335</v>
      </c>
    </row>
    <row r="18" spans="2:16" ht="14.1" customHeight="1" x14ac:dyDescent="0.35">
      <c r="B18" s="35" t="s">
        <v>42</v>
      </c>
      <c r="C18" s="27">
        <v>40905</v>
      </c>
      <c r="D18" s="27">
        <v>40906</v>
      </c>
      <c r="E18" s="27">
        <v>40925</v>
      </c>
      <c r="F18" s="27">
        <v>41059</v>
      </c>
      <c r="G18" s="27">
        <v>41179</v>
      </c>
      <c r="H18" s="27">
        <v>41205</v>
      </c>
      <c r="I18" s="27">
        <v>41217</v>
      </c>
      <c r="J18" s="27"/>
      <c r="K18" s="27"/>
      <c r="L18" s="27"/>
      <c r="M18" s="27"/>
      <c r="N18" s="27"/>
      <c r="O18" s="27"/>
      <c r="P18" s="117">
        <v>41222</v>
      </c>
    </row>
    <row r="19" spans="2:16" ht="14.1" customHeight="1" thickBot="1" x14ac:dyDescent="0.4">
      <c r="B19" s="13" t="s">
        <v>43</v>
      </c>
      <c r="C19" s="29"/>
      <c r="D19" s="27">
        <v>40916</v>
      </c>
      <c r="E19" s="30">
        <v>41058</v>
      </c>
      <c r="F19" s="30">
        <v>41178</v>
      </c>
      <c r="G19" s="30">
        <v>41204</v>
      </c>
      <c r="H19" s="30">
        <v>41216</v>
      </c>
      <c r="I19" s="30">
        <v>41221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11</v>
      </c>
      <c r="E20" s="33">
        <f>IF(ISNUMBER(E18),E19-E18+1,"")</f>
        <v>134</v>
      </c>
      <c r="F20" s="33">
        <f>IF(ISNUMBER(F18),F19-F18+1,"")</f>
        <v>120</v>
      </c>
      <c r="G20" s="33">
        <f>IF(ISNUMBER(G18),G19-G18+1,"")</f>
        <v>26</v>
      </c>
      <c r="H20" s="33">
        <f>IF(ISNUMBER(H18),H19-H18+1,"")</f>
        <v>12</v>
      </c>
      <c r="I20" s="33">
        <f t="shared" ref="I20:O20" si="0">IF(ISNUMBER(I18),I19-I18+1,"")</f>
        <v>5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/>
      <c r="D23" s="116"/>
      <c r="E23" s="36" t="s">
        <v>48</v>
      </c>
      <c r="F23" s="166"/>
      <c r="G23" s="166"/>
      <c r="H23" s="166"/>
      <c r="I23" s="166"/>
      <c r="J23" s="106"/>
      <c r="K23" s="106"/>
      <c r="L23" s="116" t="s">
        <v>165</v>
      </c>
      <c r="M23" s="166"/>
      <c r="N23" s="166"/>
      <c r="O23" s="166"/>
      <c r="P23" s="166"/>
    </row>
    <row r="24" spans="2:16" ht="13.5" customHeight="1" x14ac:dyDescent="0.35">
      <c r="B24" s="167"/>
      <c r="C24" s="106">
        <v>0.34444444444444444</v>
      </c>
      <c r="D24" s="106">
        <v>0.34583333333333333</v>
      </c>
      <c r="E24" s="113" t="s">
        <v>178</v>
      </c>
      <c r="F24" s="166" t="s">
        <v>188</v>
      </c>
      <c r="G24" s="166"/>
      <c r="H24" s="166"/>
      <c r="I24" s="166"/>
      <c r="J24" s="106"/>
      <c r="K24" s="106"/>
      <c r="L24" s="36" t="s">
        <v>181</v>
      </c>
      <c r="M24" s="169"/>
      <c r="N24" s="170"/>
      <c r="O24" s="170"/>
      <c r="P24" s="171"/>
    </row>
    <row r="25" spans="2:16" ht="13.5" customHeight="1" x14ac:dyDescent="0.35">
      <c r="B25" s="167"/>
      <c r="C25" s="116"/>
      <c r="D25" s="116"/>
      <c r="E25" s="113" t="s">
        <v>171</v>
      </c>
      <c r="F25" s="166"/>
      <c r="G25" s="166"/>
      <c r="H25" s="166"/>
      <c r="I25" s="166"/>
      <c r="J25" s="106"/>
      <c r="K25" s="106"/>
      <c r="L25" s="36" t="s">
        <v>49</v>
      </c>
      <c r="M25" s="166"/>
      <c r="N25" s="166"/>
      <c r="O25" s="166"/>
      <c r="P25" s="166"/>
    </row>
    <row r="26" spans="2:16" ht="13.5" customHeight="1" x14ac:dyDescent="0.35">
      <c r="B26" s="167"/>
      <c r="C26" s="106"/>
      <c r="D26" s="106"/>
      <c r="E26" s="113" t="s">
        <v>165</v>
      </c>
      <c r="F26" s="166" t="s">
        <v>189</v>
      </c>
      <c r="G26" s="166"/>
      <c r="H26" s="166"/>
      <c r="I26" s="166"/>
      <c r="J26" s="106"/>
      <c r="K26" s="106"/>
      <c r="L26" s="36" t="s">
        <v>176</v>
      </c>
      <c r="M26" s="166"/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0.17847222222222223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0.17847222222222223</v>
      </c>
      <c r="P30" s="46">
        <f>SUM(C30:J30,L30:N30)</f>
        <v>0.22013888888888888</v>
      </c>
    </row>
    <row r="31" spans="2:16" ht="14.1" customHeight="1" x14ac:dyDescent="0.35">
      <c r="B31" s="37" t="s">
        <v>170</v>
      </c>
      <c r="C31" s="47">
        <v>0.2013888888888889</v>
      </c>
      <c r="D31" s="7">
        <v>0.18124999999999999</v>
      </c>
      <c r="E31" s="7"/>
      <c r="F31" s="7"/>
      <c r="G31" s="7"/>
      <c r="H31" s="7"/>
      <c r="I31" s="7"/>
      <c r="J31" s="7">
        <v>4.1666666666666664E-2</v>
      </c>
      <c r="K31" s="7">
        <v>1.8749999999999999E-2</v>
      </c>
      <c r="L31" s="7"/>
      <c r="M31" s="7"/>
      <c r="N31" s="7"/>
      <c r="O31" s="48"/>
      <c r="P31" s="46">
        <f>SUM(C31:N31)</f>
        <v>0.44305555555555554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0.2013888888888889</v>
      </c>
      <c r="D34" s="110">
        <f t="shared" ref="D34:P34" si="1">D31-D32-D33</f>
        <v>0.18124999999999999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4.1666666666666664E-2</v>
      </c>
      <c r="K34" s="110">
        <f t="shared" si="1"/>
        <v>1.8749999999999999E-2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0.44305555555555554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 t="s">
        <v>190</v>
      </c>
      <c r="D36" s="157"/>
      <c r="E36" s="156" t="s">
        <v>191</v>
      </c>
      <c r="F36" s="157"/>
      <c r="G36" s="156" t="s">
        <v>194</v>
      </c>
      <c r="H36" s="157"/>
      <c r="I36" s="156"/>
      <c r="J36" s="157"/>
      <c r="K36" s="156"/>
      <c r="L36" s="157"/>
      <c r="M36" s="156"/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1640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-158.55199999999999</v>
      </c>
      <c r="D72" s="60">
        <v>-160.82400000000001</v>
      </c>
      <c r="E72" s="100" t="s">
        <v>118</v>
      </c>
      <c r="F72" s="60">
        <v>23.1</v>
      </c>
      <c r="G72" s="60">
        <v>22.3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-153.74799999999999</v>
      </c>
      <c r="D73" s="60">
        <v>-157.03899999999999</v>
      </c>
      <c r="E73" s="102" t="s">
        <v>122</v>
      </c>
      <c r="F73" s="61">
        <v>32.299999999999997</v>
      </c>
      <c r="G73" s="61">
        <v>36.799999999999997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-206.35900000000001</v>
      </c>
      <c r="D74" s="60">
        <v>-212.273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-119.69</v>
      </c>
      <c r="D75" s="60">
        <v>-127.893</v>
      </c>
      <c r="E75" s="102" t="s">
        <v>132</v>
      </c>
      <c r="F75" s="62">
        <v>45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34.390999999999998</v>
      </c>
      <c r="D76" s="60">
        <v>31.242000000000001</v>
      </c>
      <c r="E76" s="102" t="s">
        <v>137</v>
      </c>
      <c r="F76" s="62">
        <v>45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32.154000000000003</v>
      </c>
      <c r="D77" s="60">
        <v>30.06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27.207000000000001</v>
      </c>
      <c r="D78" s="60">
        <v>25.19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25.577000000000002</v>
      </c>
      <c r="D79" s="60">
        <v>23.846</v>
      </c>
      <c r="E79" s="100" t="s">
        <v>152</v>
      </c>
      <c r="F79" s="60">
        <v>22.1</v>
      </c>
      <c r="G79" s="60">
        <v>10.199999999999999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1.19E-5</v>
      </c>
      <c r="D80" s="64">
        <v>1.19E-5</v>
      </c>
      <c r="E80" s="102" t="s">
        <v>157</v>
      </c>
      <c r="F80" s="61">
        <v>36.200000000000003</v>
      </c>
      <c r="G80" s="61">
        <v>82.5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184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2026-09-11T19:29:12Z</dcterms:modified>
</cp:coreProperties>
</file>