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9\"/>
    </mc:Choice>
  </mc:AlternateContent>
  <xr:revisionPtr revIDLastSave="0" documentId="13_ncr:1_{E34C40CC-1BC0-43C5-80E9-90A0DDCE872D}" xr6:coauthVersionLast="47" xr6:coauthVersionMax="47" xr10:uidLastSave="{00000000-0000-0000-0000-000000000000}"/>
  <bookViews>
    <workbookView xWindow="25512" yWindow="5640" windowWidth="18048" windowHeight="15756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<sst xmlns="http://schemas.openxmlformats.org/spreadsheetml/2006/main" count="212" uniqueCount="199">
  <si>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</si>
  <si>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</si>
  <si>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</si>
  <si>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</si>
  <si>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</si>
  <si>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</si>
  <si>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</si>
  <si>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</si>
  <si>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</si>
  <si>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</si>
  <si>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</si>
  <si>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</si>
  <si>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</si>
  <si>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</si>
  <si>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</si>
  <si>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</si>
  <si>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</si>
  <si>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</si>
  <si>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</si>
  <si>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</si>
  <si>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</si>
  <si>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</si>
  <si>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</si>
  <si>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</si>
  <si>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</si>
  <si>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</si>
  <si>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</si>
  <si>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</si>
  <si>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</si>
  <si>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</si>
  <si>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</si>
  <si>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</si>
  <si>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</si>
  <si>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</si>
  <si>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</si>
  <si>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</si>
  <si>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</si>
  <si>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</si>
  <si>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</si>
  <si>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</si>
  <si>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</si>
  <si>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</si>
  <si>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</si>
  <si>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</si>
  <si>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</si>
  <si>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</si>
  <si>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</si>
  <si>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</si>
  <si>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</si>
  <si>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</si>
  <si>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</si>
  <si>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</si>
  <si>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</si>
  <si>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</si>
  <si>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</si>
  <si>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</si>
  <si>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</si>
  <si>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</si>
  <si>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</si>
  <si>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</si>
  <si>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</si>
  <si>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</si>
  <si>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</si>
  <si>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</si>
  <si>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</si>
  <si>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</si>
  <si>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</si>
  <si>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</si>
  <si>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</si>
  <si>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</si>
  <si>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</si>
  <si>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</si>
  <si>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</si>
  <si>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</si>
  <si>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</si>
  <si>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</si>
  <si>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</si>
  <si>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</si>
  <si>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</si>
  <si>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</si>
  <si>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</si>
  <si>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</si>
  <si>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</si>
  <si>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</si>
  <si>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</si>
  <si>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</si>
  <si>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</si>
  <si>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</si>
  <si>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</si>
  <si>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</si>
  <si>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</si>
  <si>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</si>
  <si>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</si>
  <si>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</si>
  <si>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</si>
  <si>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</si>
  <si>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</si>
  <si>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</si>
  <si>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</si>
  <si>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</si>
  <si>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</si>
  <si>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</si>
  <si>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</si>
  <si>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</si>
  <si>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</si>
  <si>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</si>
  <si>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</si>
  <si>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</si>
  <si>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</si>
  <si>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</si>
  <si>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</si>
  <si>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</si>
  <si>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</si>
  <si>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</si>
  <si>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</si>
  <si>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</si>
  <si>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</si>
  <si>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</si>
  <si>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</si>
  <si>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</si>
  <si>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</si>
  <si>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</si>
  <si>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</si>
  <si>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</si>
  <si>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</si>
  <si>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</si>
  <si>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</si>
  <si>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</si>
  <si>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</si>
  <si>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</si>
  <si>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</si>
  <si>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</si>
  <si>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</si>
  <si>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</si>
  <si>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</si>
  <si>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</si>
  <si>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</si>
  <si>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</si>
  <si>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</si>
  <si>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</si>
  <si>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</si>
  <si>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</si>
  <si>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</si>
  <si>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</si>
  <si>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</si>
  <si>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</si>
  <si>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</si>
  <si>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</si>
  <si>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</si>
  <si>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</si>
  <si>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</si>
  <si>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</si>
  <si>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</si>
  <si>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</si>
  <si>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</si>
  <si>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</si>
  <si>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</si>
  <si>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</si>
  <si>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</si>
  <si>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</si>
  <si>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</si>
  <si>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</si>
  <si>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</si>
  <si>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</si>
  <si>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</si>
  <si>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</si>
  <si>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</si>
  <si>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</si>
  <si>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</si>
  <si>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</si>
  <si>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</si>
  <si>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</si>
  <si>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</si>
  <si>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</si>
  <si>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</si>
  <si>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</si>
  <si>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</si>
  <si>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</si>
  <si>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</si>
  <si>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</si>
  <si>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</si>
  <si>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</si>
  <si>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TMT</t>
    <phoneticPr fontId="3" type="noConversion"/>
  </si>
  <si>
    <t>BLG</t>
    <phoneticPr fontId="3" type="noConversion"/>
  </si>
  <si>
    <t>방풍막 고장</t>
    <phoneticPr fontId="3" type="noConversion"/>
  </si>
  <si>
    <t>LSST</t>
    <phoneticPr fontId="3" type="noConversion"/>
  </si>
  <si>
    <t>신가은</t>
    <phoneticPr fontId="3" type="noConversion"/>
  </si>
  <si>
    <t>5s/24k 8s/28k</t>
    <phoneticPr fontId="3" type="noConversion"/>
  </si>
  <si>
    <t>8s/28k</t>
    <phoneticPr fontId="3" type="noConversion"/>
  </si>
  <si>
    <t>M_039626-039627:M</t>
    <phoneticPr fontId="3" type="noConversion"/>
  </si>
  <si>
    <t>M_039660-039661:M</t>
    <phoneticPr fontId="3" type="noConversion"/>
  </si>
  <si>
    <t>I_039758</t>
    <phoneticPr fontId="3" type="noConversion"/>
  </si>
  <si>
    <t>I_039758 filter V값 누락됨</t>
    <phoneticPr fontId="3" type="noConversion"/>
  </si>
  <si>
    <t>M_039811-039812:K</t>
    <phoneticPr fontId="3" type="noConversion"/>
  </si>
  <si>
    <t>WSW</t>
    <phoneticPr fontId="3" type="noConversion"/>
  </si>
  <si>
    <t>SE</t>
    <phoneticPr fontId="3" type="noConversion"/>
  </si>
  <si>
    <t>ENE</t>
    <phoneticPr fontId="3" type="noConversion"/>
  </si>
  <si>
    <t>35s/25k 26s/25k 18s/24k 13s/23k</t>
    <phoneticPr fontId="3" type="noConversion"/>
  </si>
  <si>
    <t>26s/28k 17s/26k 11s/24k 7s/23k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</si>
</sst>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7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quotePrefix="1" applyNumberFormat="1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topLeftCell="A64" zoomScale="145" zoomScaleNormal="145" workbookViewId="0">
      <selection activeCell="D81" sqref="D81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49" t="s">
        <v>0</v>
      </c>
      <c r="C2" s="14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50">
        <v>46271</v>
      </c>
      <c r="D3" s="151"/>
      <c r="E3" s="1"/>
      <c r="F3" s="1"/>
      <c r="G3" s="1"/>
      <c r="H3" s="1"/>
      <c r="I3" s="1"/>
      <c r="J3" s="1"/>
      <c r="K3" s="66" t="s">
        <v>2</v>
      </c>
      <c r="L3" s="152">
        <f>(P31-(P32+P33))/P31*100</f>
        <v>100</v>
      </c>
      <c r="M3" s="152"/>
      <c r="N3" s="66" t="s">
        <v>3</v>
      </c>
      <c r="O3" s="152">
        <f>(P31-P33)/P31*100</f>
        <v>100</v>
      </c>
      <c r="P3" s="152"/>
    </row>
    <row r="4" spans="2:16" ht="14.25" customHeight="1" x14ac:dyDescent="0.35">
      <c r="B4" s="34" t="s">
        <v>4</v>
      </c>
      <c r="C4" s="2" t="s">
        <v>186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49" t="s">
        <v>6</v>
      </c>
      <c r="C7" s="14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0.38263888888888886</v>
      </c>
      <c r="D9" s="8">
        <v>1.6</v>
      </c>
      <c r="E9" s="8">
        <v>9.1</v>
      </c>
      <c r="F9" s="8">
        <v>67</v>
      </c>
      <c r="G9" s="36" t="s">
        <v>194</v>
      </c>
      <c r="H9" s="8">
        <v>0.2</v>
      </c>
      <c r="I9" s="36">
        <v>28.7</v>
      </c>
      <c r="J9" s="9">
        <f>IF(L9, 1, 0) + IF(M9, 2, 0) + IF(N9, 4, 0) + IF(O9, 8, 0) + IF(P9, 16, 0)</f>
        <v>0</v>
      </c>
      <c r="K9" s="10" t="b">
        <v>1</v>
      </c>
      <c r="L9" s="10" t="b">
        <v>0</v>
      </c>
      <c r="M9" s="10" t="b">
        <v>0</v>
      </c>
      <c r="N9" s="10" t="b">
        <v>0</v>
      </c>
      <c r="O9" s="10" t="b">
        <v>0</v>
      </c>
      <c r="P9" s="10" t="b">
        <v>0</v>
      </c>
    </row>
    <row r="10" spans="2:16" ht="14.25" customHeight="1" x14ac:dyDescent="0.35">
      <c r="B10" s="35" t="s">
        <v>22</v>
      </c>
      <c r="C10" s="7">
        <v>0.58333333333333337</v>
      </c>
      <c r="D10" s="118">
        <v>1.9</v>
      </c>
      <c r="E10" s="8">
        <v>8.6999999999999993</v>
      </c>
      <c r="F10" s="8">
        <v>65.8</v>
      </c>
      <c r="G10" s="36" t="s">
        <v>195</v>
      </c>
      <c r="H10" s="8">
        <v>3.6</v>
      </c>
      <c r="I10" s="11"/>
      <c r="J10" s="9">
        <f>IF(L10, 1, 0) + IF(M10, 2, 0) + IF(N10, 4, 0) + IF(O10, 8, 0) + IF(P10, 16, 0)</f>
        <v>0</v>
      </c>
      <c r="K10" s="12" t="b">
        <v>1</v>
      </c>
      <c r="L10" s="12" t="b">
        <v>0</v>
      </c>
      <c r="M10" s="12" t="b">
        <v>0</v>
      </c>
      <c r="N10" s="12" t="b">
        <v>0</v>
      </c>
      <c r="O10" s="12" t="b">
        <v>0</v>
      </c>
      <c r="P10" s="12" t="b">
        <v>0</v>
      </c>
    </row>
    <row r="11" spans="2:16" ht="14.25" customHeight="1" thickBot="1" x14ac:dyDescent="0.4">
      <c r="B11" s="13" t="s">
        <v>23</v>
      </c>
      <c r="C11" s="14">
        <v>0.78819444444444442</v>
      </c>
      <c r="D11" s="15">
        <v>1.2</v>
      </c>
      <c r="E11" s="15">
        <v>9.6</v>
      </c>
      <c r="F11" s="15">
        <v>55.4</v>
      </c>
      <c r="G11" s="36" t="s">
        <v>196</v>
      </c>
      <c r="H11" s="15">
        <v>1.1000000000000001</v>
      </c>
      <c r="I11" s="16"/>
      <c r="J11" s="9">
        <f>IF(L11, 1, 0) + IF(M11, 2, 0) + IF(N11, 4, 0) + IF(O11, 8, 0) + IF(P11, 16, 0)</f>
        <v>0</v>
      </c>
      <c r="K11" s="12" t="b">
        <v>1</v>
      </c>
      <c r="L11" s="12" t="b">
        <v>0</v>
      </c>
      <c r="M11" s="12" t="b">
        <v>0</v>
      </c>
      <c r="N11" s="12" t="b">
        <v>0</v>
      </c>
      <c r="O11" s="12" t="b">
        <v>0</v>
      </c>
      <c r="P11" s="12" t="b">
        <v>0</v>
      </c>
    </row>
    <row r="12" spans="2:16" ht="14.25" customHeight="1" thickBot="1" x14ac:dyDescent="0.4">
      <c r="B12" s="17" t="s">
        <v>24</v>
      </c>
      <c r="C12" s="18">
        <f>(24-C9)+C11</f>
        <v>24.405555555555555</v>
      </c>
      <c r="D12" s="19">
        <f>AVERAGE(D9:D11)</f>
        <v>1.5666666666666667</v>
      </c>
      <c r="E12" s="19">
        <f>AVERAGE(E9:E11)</f>
        <v>9.1333333333333329</v>
      </c>
      <c r="F12" s="20">
        <f>AVERAGE(F9:F11)</f>
        <v>62.733333333333341</v>
      </c>
      <c r="G12" s="21"/>
      <c r="H12" s="22">
        <f>AVERAGE(H9:H11)</f>
        <v>1.6333333333333335</v>
      </c>
      <c r="I12" s="23"/>
      <c r="J12" s="24">
        <f>AVERAGE(J9:J11)</f>
        <v>0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49" t="s">
        <v>25</v>
      </c>
      <c r="C14" s="14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183</v>
      </c>
      <c r="F16" s="27" t="s">
        <v>185</v>
      </c>
      <c r="G16" s="27" t="s">
        <v>182</v>
      </c>
      <c r="H16" s="27" t="s">
        <v>179</v>
      </c>
      <c r="I16" s="27"/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0.3215277777777778</v>
      </c>
      <c r="D17" s="28">
        <v>0.32222222222222224</v>
      </c>
      <c r="E17" s="28">
        <v>0.35972222222222222</v>
      </c>
      <c r="F17" s="28">
        <v>0.57152777777777775</v>
      </c>
      <c r="G17" s="28">
        <v>0.78888888888888886</v>
      </c>
      <c r="H17" s="28">
        <v>0.81736111111111109</v>
      </c>
      <c r="I17" s="28"/>
      <c r="J17" s="28"/>
      <c r="K17" s="28"/>
      <c r="L17" s="28"/>
      <c r="M17" s="28"/>
      <c r="N17" s="28"/>
      <c r="O17" s="28"/>
      <c r="P17" s="28">
        <v>0.8305555555555556</v>
      </c>
    </row>
    <row r="18" spans="2:16" ht="14.1" customHeight="1" x14ac:dyDescent="0.35">
      <c r="B18" s="35" t="s">
        <v>42</v>
      </c>
      <c r="C18" s="27">
        <v>39538</v>
      </c>
      <c r="D18" s="27">
        <v>39539</v>
      </c>
      <c r="E18" s="27">
        <v>39557</v>
      </c>
      <c r="F18" s="27">
        <v>39697</v>
      </c>
      <c r="G18" s="27">
        <v>39837</v>
      </c>
      <c r="H18" s="27">
        <v>39849</v>
      </c>
      <c r="I18" s="27"/>
      <c r="J18" s="27"/>
      <c r="K18" s="27"/>
      <c r="L18" s="27"/>
      <c r="M18" s="27"/>
      <c r="N18" s="27"/>
      <c r="O18" s="27"/>
      <c r="P18" s="117">
        <v>39862</v>
      </c>
    </row>
    <row r="19" spans="2:16" ht="14.1" customHeight="1" thickBot="1" x14ac:dyDescent="0.4">
      <c r="B19" s="13" t="s">
        <v>43</v>
      </c>
      <c r="C19" s="29"/>
      <c r="D19" s="27">
        <v>39549</v>
      </c>
      <c r="E19" s="30">
        <v>39696</v>
      </c>
      <c r="F19" s="30">
        <v>39836</v>
      </c>
      <c r="G19" s="30">
        <v>39848</v>
      </c>
      <c r="H19" s="30">
        <v>39861</v>
      </c>
      <c r="I19" s="30"/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11</v>
      </c>
      <c r="E20" s="33">
        <f>IF(ISNUMBER(E18),E19-E18+1,"")</f>
        <v>140</v>
      </c>
      <c r="F20" s="33">
        <f>IF(ISNUMBER(F18),F19-F18+1,"")</f>
        <v>140</v>
      </c>
      <c r="G20" s="33">
        <f>IF(ISNUMBER(G18),G19-G18+1,"")</f>
        <v>12</v>
      </c>
      <c r="H20" s="33">
        <f>IF(ISNUMBER(H18),H19-H18+1,"")</f>
        <v>13</v>
      </c>
      <c r="I20" s="33" t="str">
        <f t="shared" ref="I20:O20" si="0">IF(ISNUMBER(I18),I19-I18+1,"")</f>
        <v/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58" t="s">
        <v>45</v>
      </c>
      <c r="C22" s="35" t="s">
        <v>21</v>
      </c>
      <c r="D22" s="35" t="s">
        <v>23</v>
      </c>
      <c r="E22" s="35" t="s">
        <v>46</v>
      </c>
      <c r="F22" s="159" t="s">
        <v>47</v>
      </c>
      <c r="G22" s="159"/>
      <c r="H22" s="159"/>
      <c r="I22" s="159"/>
      <c r="J22" s="35" t="s">
        <v>21</v>
      </c>
      <c r="K22" s="35" t="s">
        <v>23</v>
      </c>
      <c r="L22" s="35" t="s">
        <v>46</v>
      </c>
      <c r="M22" s="159" t="s">
        <v>47</v>
      </c>
      <c r="N22" s="159"/>
      <c r="O22" s="159"/>
      <c r="P22" s="159"/>
    </row>
    <row r="23" spans="2:16" ht="13.5" customHeight="1" x14ac:dyDescent="0.35">
      <c r="B23" s="158"/>
      <c r="C23" s="116"/>
      <c r="D23" s="116"/>
      <c r="E23" s="36" t="s">
        <v>48</v>
      </c>
      <c r="F23" s="157"/>
      <c r="G23" s="157"/>
      <c r="H23" s="157"/>
      <c r="I23" s="157"/>
      <c r="J23" s="106"/>
      <c r="K23" s="106"/>
      <c r="L23" s="116" t="s">
        <v>165</v>
      </c>
      <c r="M23" s="157"/>
      <c r="N23" s="157"/>
      <c r="O23" s="157"/>
      <c r="P23" s="157"/>
    </row>
    <row r="24" spans="2:16" ht="13.5" customHeight="1" x14ac:dyDescent="0.35">
      <c r="B24" s="158"/>
      <c r="C24" s="106">
        <v>0.34236111111111112</v>
      </c>
      <c r="D24" s="106">
        <v>0.34305555555555556</v>
      </c>
      <c r="E24" s="113" t="s">
        <v>178</v>
      </c>
      <c r="F24" s="157" t="s">
        <v>187</v>
      </c>
      <c r="G24" s="157"/>
      <c r="H24" s="157"/>
      <c r="I24" s="157"/>
      <c r="J24" s="106">
        <v>0.81736111111111109</v>
      </c>
      <c r="K24" s="106">
        <v>0.8208333333333333</v>
      </c>
      <c r="L24" s="36" t="s">
        <v>181</v>
      </c>
      <c r="M24" s="160" t="s">
        <v>197</v>
      </c>
      <c r="N24" s="161"/>
      <c r="O24" s="161"/>
      <c r="P24" s="162"/>
    </row>
    <row r="25" spans="2:16" ht="13.5" customHeight="1" x14ac:dyDescent="0.35">
      <c r="B25" s="158"/>
      <c r="C25" s="116"/>
      <c r="D25" s="116"/>
      <c r="E25" s="113" t="s">
        <v>171</v>
      </c>
      <c r="F25" s="157"/>
      <c r="G25" s="157"/>
      <c r="H25" s="157"/>
      <c r="I25" s="157"/>
      <c r="J25" s="106"/>
      <c r="K25" s="106"/>
      <c r="L25" s="36" t="s">
        <v>49</v>
      </c>
      <c r="M25" s="157"/>
      <c r="N25" s="157"/>
      <c r="O25" s="157"/>
      <c r="P25" s="157"/>
    </row>
    <row r="26" spans="2:16" ht="13.5" customHeight="1" x14ac:dyDescent="0.35">
      <c r="B26" s="158"/>
      <c r="C26" s="106">
        <v>0.34583333333333333</v>
      </c>
      <c r="D26" s="106">
        <v>0.34583333333333333</v>
      </c>
      <c r="E26" s="113" t="s">
        <v>165</v>
      </c>
      <c r="F26" s="157" t="s">
        <v>188</v>
      </c>
      <c r="G26" s="157"/>
      <c r="H26" s="157"/>
      <c r="I26" s="157"/>
      <c r="J26" s="106">
        <v>0.82152777777777775</v>
      </c>
      <c r="K26" s="106">
        <v>0.82430555555555551</v>
      </c>
      <c r="L26" s="36" t="s">
        <v>176</v>
      </c>
      <c r="M26" s="157" t="s">
        <v>198</v>
      </c>
      <c r="N26" s="157"/>
      <c r="O26" s="157"/>
      <c r="P26" s="157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49" t="s">
        <v>50</v>
      </c>
      <c r="C28" s="149"/>
      <c r="D28" s="14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0.19444444444444445</v>
      </c>
      <c r="D30" s="43"/>
      <c r="E30" s="43"/>
      <c r="F30" s="43"/>
      <c r="G30" s="43"/>
      <c r="H30" s="43"/>
      <c r="I30" s="43"/>
      <c r="J30" s="43">
        <v>0.21111111111111111</v>
      </c>
      <c r="K30" s="44"/>
      <c r="L30" s="43"/>
      <c r="M30" s="43"/>
      <c r="N30" s="43"/>
      <c r="O30" s="45"/>
      <c r="P30" s="46">
        <f>SUM(C30:J30,L30:N30)</f>
        <v>0.40555555555555556</v>
      </c>
    </row>
    <row r="31" spans="2:16" ht="14.1" customHeight="1" x14ac:dyDescent="0.35">
      <c r="B31" s="37" t="s">
        <v>170</v>
      </c>
      <c r="C31" s="47">
        <v>0.21111111111111111</v>
      </c>
      <c r="D31" s="7"/>
      <c r="E31" s="7"/>
      <c r="F31" s="7"/>
      <c r="G31" s="7"/>
      <c r="H31" s="7"/>
      <c r="I31" s="7"/>
      <c r="J31" s="7">
        <v>0.21666666666666667</v>
      </c>
      <c r="K31" s="7">
        <v>1.8749999999999999E-2</v>
      </c>
      <c r="L31" s="7"/>
      <c r="M31" s="7"/>
      <c r="N31" s="7"/>
      <c r="O31" s="48"/>
      <c r="P31" s="46">
        <f>SUM(C31:N31)</f>
        <v>0.4465277777777778</v>
      </c>
    </row>
    <row r="32" spans="2:16" ht="14.1" customHeight="1" x14ac:dyDescent="0.35">
      <c r="B32" s="37" t="s">
        <v>65</v>
      </c>
      <c r="C32" s="49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1"/>
      <c r="P32" s="46">
        <f>SUM(C32:N32)</f>
        <v>0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0.21111111111111111</v>
      </c>
      <c r="D34" s="110">
        <f t="shared" ref="D34:P34" si="1">D31-D32-D33</f>
        <v>0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0.21666666666666667</v>
      </c>
      <c r="K34" s="110">
        <f t="shared" si="1"/>
        <v>1.8749999999999999E-2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0.4465277777777778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63" t="s">
        <v>67</v>
      </c>
      <c r="C36" s="147" t="s">
        <v>189</v>
      </c>
      <c r="D36" s="148"/>
      <c r="E36" s="147" t="s">
        <v>190</v>
      </c>
      <c r="F36" s="148"/>
      <c r="G36" s="147" t="s">
        <v>191</v>
      </c>
      <c r="H36" s="148"/>
      <c r="I36" s="147" t="s">
        <v>193</v>
      </c>
      <c r="J36" s="148"/>
      <c r="K36" s="147"/>
      <c r="L36" s="148"/>
      <c r="M36" s="147"/>
      <c r="N36" s="148"/>
      <c r="O36" s="119"/>
      <c r="P36" s="119"/>
    </row>
    <row r="37" spans="2:16" ht="18" customHeight="1" x14ac:dyDescent="0.35">
      <c r="B37" s="164"/>
      <c r="C37" s="147"/>
      <c r="D37" s="148"/>
      <c r="E37" s="119"/>
      <c r="F37" s="119"/>
      <c r="G37" s="119"/>
      <c r="H37" s="119"/>
      <c r="I37" s="119"/>
      <c r="J37" s="119"/>
      <c r="K37" s="119"/>
      <c r="L37" s="119"/>
      <c r="M37" s="147"/>
      <c r="N37" s="148"/>
      <c r="O37" s="119"/>
      <c r="P37" s="119"/>
    </row>
    <row r="38" spans="2:16" ht="18" customHeight="1" x14ac:dyDescent="0.35">
      <c r="B38" s="164"/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</row>
    <row r="39" spans="2:16" ht="18" customHeight="1" x14ac:dyDescent="0.35">
      <c r="B39" s="164"/>
      <c r="C39" s="119"/>
      <c r="D39" s="119"/>
      <c r="E39" s="119"/>
      <c r="F39" s="119"/>
      <c r="G39" s="119"/>
      <c r="H39" s="119"/>
      <c r="I39" s="119"/>
      <c r="J39" s="119"/>
      <c r="K39" s="119" t="s">
        <v>177</v>
      </c>
      <c r="L39" s="119"/>
      <c r="M39" s="119"/>
      <c r="N39" s="119"/>
      <c r="O39" s="119"/>
      <c r="P39" s="119"/>
    </row>
    <row r="40" spans="2:16" ht="18" customHeight="1" x14ac:dyDescent="0.35">
      <c r="B40" s="164"/>
      <c r="C40" s="119"/>
      <c r="D40" s="119"/>
      <c r="E40" s="119"/>
      <c r="F40" s="119"/>
      <c r="G40" s="166"/>
      <c r="H40" s="166"/>
      <c r="I40" s="119"/>
      <c r="J40" s="119"/>
      <c r="K40" s="119"/>
      <c r="L40" s="119"/>
      <c r="M40" s="119"/>
      <c r="N40" s="119"/>
      <c r="O40" s="119"/>
      <c r="P40" s="119"/>
    </row>
    <row r="41" spans="2:16" ht="18" customHeight="1" x14ac:dyDescent="0.35">
      <c r="B41" s="165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70" t="s">
        <v>68</v>
      </c>
      <c r="C43" s="171"/>
      <c r="D43" s="171"/>
      <c r="E43" s="171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2"/>
    </row>
    <row r="44" spans="2:16" ht="14.1" customHeight="1" x14ac:dyDescent="0.35">
      <c r="B44" s="173" t="s">
        <v>192</v>
      </c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25"/>
    </row>
    <row r="45" spans="2:16" ht="14.1" customHeight="1" x14ac:dyDescent="0.35">
      <c r="B45" s="173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5"/>
    </row>
    <row r="46" spans="2:16" ht="14.1" customHeight="1" x14ac:dyDescent="0.35">
      <c r="B46" s="173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5"/>
    </row>
    <row r="47" spans="2:16" ht="14.1" customHeight="1" x14ac:dyDescent="0.35">
      <c r="B47" s="123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5"/>
    </row>
    <row r="48" spans="2:16" ht="14.1" customHeight="1" x14ac:dyDescent="0.35">
      <c r="B48" s="176"/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8"/>
    </row>
    <row r="49" spans="2:16" ht="14.1" customHeight="1" x14ac:dyDescent="0.35">
      <c r="B49" s="175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5"/>
    </row>
    <row r="50" spans="2:16" ht="14.1" customHeight="1" x14ac:dyDescent="0.35">
      <c r="B50" s="173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5"/>
    </row>
    <row r="51" spans="2:16" ht="14.1" customHeight="1" x14ac:dyDescent="0.35">
      <c r="B51" s="173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5"/>
    </row>
    <row r="52" spans="2:16" ht="14.1" customHeight="1" x14ac:dyDescent="0.35">
      <c r="B52" s="173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5"/>
    </row>
    <row r="53" spans="2:16" ht="14.1" customHeight="1" thickBot="1" x14ac:dyDescent="0.4">
      <c r="B53" s="193" t="s">
        <v>168</v>
      </c>
      <c r="C53" s="194"/>
      <c r="D53" s="115"/>
      <c r="E53" s="115"/>
      <c r="F53" s="115"/>
      <c r="G53" s="195"/>
      <c r="H53" s="194"/>
      <c r="I53" s="194"/>
      <c r="J53" s="194"/>
      <c r="K53" s="194"/>
      <c r="L53" s="194"/>
      <c r="M53" s="194"/>
      <c r="N53" s="194"/>
      <c r="O53" s="194"/>
      <c r="P53" s="196"/>
    </row>
    <row r="54" spans="2:16" ht="14.1" customHeight="1" thickTop="1" thickBot="1" x14ac:dyDescent="0.4">
      <c r="B54" s="188" t="s">
        <v>180</v>
      </c>
      <c r="C54" s="189"/>
      <c r="D54" s="189"/>
      <c r="E54" s="189"/>
      <c r="F54" s="112">
        <v>1215</v>
      </c>
      <c r="G54" s="190"/>
      <c r="H54" s="191"/>
      <c r="I54" s="191"/>
      <c r="J54" s="191"/>
      <c r="K54" s="191"/>
      <c r="L54" s="191"/>
      <c r="M54" s="191"/>
      <c r="N54" s="191"/>
      <c r="O54" s="191"/>
      <c r="P54" s="192"/>
    </row>
    <row r="55" spans="2:16" ht="13.5" customHeight="1" thickTop="1" x14ac:dyDescent="0.35"/>
    <row r="56" spans="2:16" ht="17.25" customHeight="1" x14ac:dyDescent="0.35">
      <c r="B56" s="134" t="s">
        <v>69</v>
      </c>
      <c r="C56" s="134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35" t="s">
        <v>70</v>
      </c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7"/>
      <c r="N57" s="138" t="s">
        <v>71</v>
      </c>
      <c r="O57" s="136"/>
      <c r="P57" s="139"/>
    </row>
    <row r="58" spans="2:16" ht="17.100000000000001" customHeight="1" x14ac:dyDescent="0.35">
      <c r="B58" s="140" t="s">
        <v>72</v>
      </c>
      <c r="C58" s="141"/>
      <c r="D58" s="142"/>
      <c r="E58" s="140" t="s">
        <v>73</v>
      </c>
      <c r="F58" s="141"/>
      <c r="G58" s="142"/>
      <c r="H58" s="141" t="s">
        <v>74</v>
      </c>
      <c r="I58" s="141"/>
      <c r="J58" s="141"/>
      <c r="K58" s="143" t="s">
        <v>75</v>
      </c>
      <c r="L58" s="141"/>
      <c r="M58" s="144"/>
      <c r="N58" s="145"/>
      <c r="O58" s="141"/>
      <c r="P58" s="146"/>
    </row>
    <row r="59" spans="2:16" ht="20.100000000000001" customHeight="1" x14ac:dyDescent="0.35">
      <c r="B59" s="179" t="s">
        <v>76</v>
      </c>
      <c r="C59" s="168"/>
      <c r="D59" s="58">
        <v>7</v>
      </c>
      <c r="E59" s="179" t="s">
        <v>77</v>
      </c>
      <c r="F59" s="168"/>
      <c r="G59" s="58" t="b">
        <v>1</v>
      </c>
      <c r="H59" s="167" t="s">
        <v>78</v>
      </c>
      <c r="I59" s="168"/>
      <c r="J59" s="58" t="b">
        <v>1</v>
      </c>
      <c r="K59" s="167" t="s">
        <v>79</v>
      </c>
      <c r="L59" s="168"/>
      <c r="M59" s="58" t="b">
        <v>1</v>
      </c>
      <c r="N59" s="169" t="s">
        <v>80</v>
      </c>
      <c r="O59" s="168"/>
      <c r="P59" s="58" t="b">
        <v>1</v>
      </c>
    </row>
    <row r="60" spans="2:16" ht="20.100000000000001" customHeight="1" x14ac:dyDescent="0.35">
      <c r="B60" s="179" t="s">
        <v>81</v>
      </c>
      <c r="C60" s="168"/>
      <c r="D60" s="58" t="b">
        <v>1</v>
      </c>
      <c r="E60" s="179" t="s">
        <v>82</v>
      </c>
      <c r="F60" s="168"/>
      <c r="G60" s="58" t="b">
        <v>1</v>
      </c>
      <c r="H60" s="167" t="s">
        <v>83</v>
      </c>
      <c r="I60" s="168"/>
      <c r="J60" s="58" t="b">
        <v>1</v>
      </c>
      <c r="K60" s="167" t="s">
        <v>84</v>
      </c>
      <c r="L60" s="168"/>
      <c r="M60" s="58" t="b">
        <v>1</v>
      </c>
      <c r="N60" s="169" t="s">
        <v>85</v>
      </c>
      <c r="O60" s="168"/>
      <c r="P60" s="58" t="b">
        <v>1</v>
      </c>
    </row>
    <row r="61" spans="2:16" ht="20.100000000000001" customHeight="1" x14ac:dyDescent="0.35">
      <c r="B61" s="179" t="s">
        <v>86</v>
      </c>
      <c r="C61" s="168"/>
      <c r="D61" s="58" t="b">
        <v>1</v>
      </c>
      <c r="E61" s="179" t="s">
        <v>87</v>
      </c>
      <c r="F61" s="168"/>
      <c r="G61" s="58" t="b">
        <v>1</v>
      </c>
      <c r="H61" s="167" t="s">
        <v>88</v>
      </c>
      <c r="I61" s="168"/>
      <c r="J61" s="58" t="b">
        <v>1</v>
      </c>
      <c r="K61" s="167" t="s">
        <v>89</v>
      </c>
      <c r="L61" s="168"/>
      <c r="M61" s="58" t="b">
        <v>1</v>
      </c>
      <c r="N61" s="169" t="s">
        <v>90</v>
      </c>
      <c r="O61" s="168"/>
      <c r="P61" s="58" t="b">
        <v>1</v>
      </c>
    </row>
    <row r="62" spans="2:16" ht="20.100000000000001" customHeight="1" x14ac:dyDescent="0.35">
      <c r="B62" s="167" t="s">
        <v>88</v>
      </c>
      <c r="C62" s="168"/>
      <c r="D62" s="58" t="b">
        <v>1</v>
      </c>
      <c r="E62" s="179" t="s">
        <v>91</v>
      </c>
      <c r="F62" s="168"/>
      <c r="G62" s="58" t="b">
        <v>1</v>
      </c>
      <c r="H62" s="167" t="s">
        <v>92</v>
      </c>
      <c r="I62" s="168"/>
      <c r="J62" s="58" t="b">
        <v>0</v>
      </c>
      <c r="K62" s="167" t="s">
        <v>93</v>
      </c>
      <c r="L62" s="168"/>
      <c r="M62" s="58" t="b">
        <v>1</v>
      </c>
      <c r="N62" s="169" t="s">
        <v>83</v>
      </c>
      <c r="O62" s="168"/>
      <c r="P62" s="58" t="b">
        <v>1</v>
      </c>
    </row>
    <row r="63" spans="2:16" ht="20.100000000000001" customHeight="1" x14ac:dyDescent="0.35">
      <c r="B63" s="167" t="s">
        <v>94</v>
      </c>
      <c r="C63" s="168"/>
      <c r="D63" s="58" t="b">
        <v>1</v>
      </c>
      <c r="E63" s="179" t="s">
        <v>95</v>
      </c>
      <c r="F63" s="168"/>
      <c r="G63" s="58" t="b">
        <v>1</v>
      </c>
      <c r="H63" s="68"/>
      <c r="I63" s="69"/>
      <c r="J63" s="70"/>
      <c r="K63" s="167" t="s">
        <v>96</v>
      </c>
      <c r="L63" s="168"/>
      <c r="M63" s="58" t="b">
        <v>1</v>
      </c>
      <c r="N63" s="169" t="s">
        <v>166</v>
      </c>
      <c r="O63" s="168"/>
      <c r="P63" s="58" t="b">
        <v>1</v>
      </c>
    </row>
    <row r="64" spans="2:16" ht="20.100000000000001" customHeight="1" x14ac:dyDescent="0.35">
      <c r="B64" s="167" t="s">
        <v>97</v>
      </c>
      <c r="C64" s="168"/>
      <c r="D64" s="58" t="b">
        <v>0</v>
      </c>
      <c r="E64" s="179" t="s">
        <v>98</v>
      </c>
      <c r="F64" s="168"/>
      <c r="G64" s="58" t="b">
        <v>1</v>
      </c>
      <c r="H64" s="71"/>
      <c r="I64" s="72"/>
      <c r="J64" s="73"/>
      <c r="K64" s="186" t="s">
        <v>99</v>
      </c>
      <c r="L64" s="187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79" t="s">
        <v>162</v>
      </c>
      <c r="F65" s="168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80" t="s">
        <v>105</v>
      </c>
      <c r="C69" s="180"/>
      <c r="D69" s="81"/>
      <c r="E69" s="81"/>
      <c r="F69" s="182" t="s">
        <v>106</v>
      </c>
      <c r="G69" s="184" t="s">
        <v>107</v>
      </c>
      <c r="H69" s="81"/>
      <c r="I69" s="180" t="s">
        <v>108</v>
      </c>
      <c r="J69" s="180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81"/>
      <c r="C70" s="181"/>
      <c r="D70" s="85"/>
      <c r="E70" s="86"/>
      <c r="F70" s="183"/>
      <c r="G70" s="185"/>
      <c r="H70" s="87"/>
      <c r="I70" s="181"/>
      <c r="J70" s="181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-159.672</v>
      </c>
      <c r="D72" s="60">
        <v>-160.95699999999999</v>
      </c>
      <c r="E72" s="100" t="s">
        <v>118</v>
      </c>
      <c r="F72" s="60">
        <v>21.9</v>
      </c>
      <c r="G72" s="60">
        <v>22.6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-155.49</v>
      </c>
      <c r="D73" s="60">
        <v>-157.31399999999999</v>
      </c>
      <c r="E73" s="102" t="s">
        <v>122</v>
      </c>
      <c r="F73" s="61">
        <v>33.4</v>
      </c>
      <c r="G73" s="61">
        <v>31.8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-212.40199999999999</v>
      </c>
      <c r="D74" s="60">
        <v>-212.51400000000001</v>
      </c>
      <c r="E74" s="102" t="s">
        <v>127</v>
      </c>
      <c r="F74" s="62">
        <v>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-123.87</v>
      </c>
      <c r="D75" s="60">
        <v>-128.50800000000001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32.801000000000002</v>
      </c>
      <c r="D76" s="60">
        <v>31.210999999999999</v>
      </c>
      <c r="E76" s="102" t="s">
        <v>137</v>
      </c>
      <c r="F76" s="62">
        <v>45</v>
      </c>
      <c r="G76" s="62">
        <v>45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30.872</v>
      </c>
      <c r="D77" s="60">
        <v>30.013999999999999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25.859000000000002</v>
      </c>
      <c r="D78" s="60">
        <v>25.140999999999998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24.283999999999999</v>
      </c>
      <c r="D79" s="60">
        <v>23.771000000000001</v>
      </c>
      <c r="E79" s="100" t="s">
        <v>152</v>
      </c>
      <c r="F79" s="60">
        <v>15.9</v>
      </c>
      <c r="G79" s="60">
        <v>10.1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1.15E-5</v>
      </c>
      <c r="D80" s="64">
        <v>1.17E-5</v>
      </c>
      <c r="E80" s="102" t="s">
        <v>157</v>
      </c>
      <c r="F80" s="61">
        <v>46.5</v>
      </c>
      <c r="G80" s="61">
        <v>69.900000000000006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53" t="s">
        <v>161</v>
      </c>
      <c r="C84" s="153"/>
    </row>
    <row r="85" spans="2:16" ht="15" customHeight="1" x14ac:dyDescent="0.35">
      <c r="B85" s="154" t="s">
        <v>184</v>
      </c>
      <c r="C85" s="155"/>
      <c r="D85" s="155"/>
      <c r="E85" s="155"/>
      <c r="F85" s="155"/>
      <c r="G85" s="155"/>
      <c r="H85" s="155"/>
      <c r="I85" s="155"/>
      <c r="J85" s="155"/>
      <c r="K85" s="155"/>
      <c r="L85" s="155"/>
      <c r="M85" s="155"/>
      <c r="N85" s="155"/>
      <c r="O85" s="155"/>
      <c r="P85" s="156"/>
    </row>
    <row r="86" spans="2:16" ht="15" customHeight="1" x14ac:dyDescent="0.35">
      <c r="B86" s="120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2"/>
    </row>
    <row r="87" spans="2:16" ht="15" customHeight="1" x14ac:dyDescent="0.35">
      <c r="B87" s="120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2"/>
    </row>
    <row r="88" spans="2:16" ht="15" customHeight="1" x14ac:dyDescent="0.35">
      <c r="B88" s="132"/>
      <c r="C88" s="127"/>
      <c r="D88" s="127"/>
      <c r="E88" s="127"/>
      <c r="F88" s="127"/>
      <c r="G88" s="127"/>
      <c r="H88" s="127"/>
      <c r="I88" s="127"/>
      <c r="J88" s="127"/>
      <c r="K88" s="127"/>
      <c r="L88" s="127"/>
      <c r="M88" s="127"/>
      <c r="N88" s="127"/>
      <c r="O88" s="127"/>
      <c r="P88" s="128"/>
    </row>
    <row r="89" spans="2:16" ht="15" customHeight="1" x14ac:dyDescent="0.35">
      <c r="B89" s="126"/>
      <c r="C89" s="127"/>
      <c r="D89" s="127"/>
      <c r="E89" s="127"/>
      <c r="F89" s="127"/>
      <c r="G89" s="127"/>
      <c r="H89" s="127"/>
      <c r="I89" s="127"/>
      <c r="J89" s="127"/>
      <c r="K89" s="127"/>
      <c r="L89" s="127"/>
      <c r="M89" s="127"/>
      <c r="N89" s="127"/>
      <c r="O89" s="127"/>
      <c r="P89" s="128"/>
    </row>
    <row r="90" spans="2:16" ht="15" customHeight="1" x14ac:dyDescent="0.35">
      <c r="B90" s="126"/>
      <c r="C90" s="127"/>
      <c r="D90" s="127"/>
      <c r="E90" s="127"/>
      <c r="F90" s="127"/>
      <c r="G90" s="127"/>
      <c r="H90" s="127"/>
      <c r="I90" s="127"/>
      <c r="J90" s="127"/>
      <c r="K90" s="127"/>
      <c r="L90" s="127"/>
      <c r="M90" s="127"/>
      <c r="N90" s="127"/>
      <c r="O90" s="127"/>
      <c r="P90" s="128"/>
    </row>
    <row r="91" spans="2:16" ht="15" customHeight="1" x14ac:dyDescent="0.35">
      <c r="B91" s="126"/>
      <c r="C91" s="127"/>
      <c r="D91" s="127"/>
      <c r="E91" s="127"/>
      <c r="F91" s="127"/>
      <c r="G91" s="127"/>
      <c r="H91" s="127"/>
      <c r="I91" s="127"/>
      <c r="J91" s="127"/>
      <c r="K91" s="127"/>
      <c r="L91" s="127"/>
      <c r="M91" s="127"/>
      <c r="N91" s="127"/>
      <c r="O91" s="127"/>
      <c r="P91" s="128"/>
    </row>
    <row r="92" spans="2:16" ht="15" customHeight="1" x14ac:dyDescent="0.35">
      <c r="B92" s="126"/>
      <c r="C92" s="127"/>
      <c r="D92" s="127"/>
      <c r="E92" s="127"/>
      <c r="F92" s="127"/>
      <c r="G92" s="127"/>
      <c r="H92" s="127"/>
      <c r="I92" s="127"/>
      <c r="J92" s="127"/>
      <c r="K92" s="127"/>
      <c r="L92" s="127"/>
      <c r="M92" s="127"/>
      <c r="N92" s="127"/>
      <c r="O92" s="127"/>
      <c r="P92" s="128"/>
    </row>
    <row r="93" spans="2:16" ht="15" customHeight="1" x14ac:dyDescent="0.35">
      <c r="B93" s="126"/>
      <c r="C93" s="127"/>
      <c r="D93" s="127"/>
      <c r="E93" s="127"/>
      <c r="F93" s="127"/>
      <c r="G93" s="127"/>
      <c r="H93" s="127"/>
      <c r="I93" s="127"/>
      <c r="J93" s="127"/>
      <c r="K93" s="127"/>
      <c r="L93" s="127"/>
      <c r="M93" s="127"/>
      <c r="N93" s="127"/>
      <c r="O93" s="127"/>
      <c r="P93" s="128"/>
    </row>
    <row r="94" spans="2:16" ht="15" customHeight="1" x14ac:dyDescent="0.35">
      <c r="B94" s="126"/>
      <c r="C94" s="127"/>
      <c r="D94" s="127"/>
      <c r="E94" s="127"/>
      <c r="F94" s="127"/>
      <c r="G94" s="127"/>
      <c r="H94" s="127"/>
      <c r="I94" s="127"/>
      <c r="J94" s="127"/>
      <c r="K94" s="127"/>
      <c r="L94" s="127"/>
      <c r="M94" s="127"/>
      <c r="N94" s="127"/>
      <c r="O94" s="127"/>
      <c r="P94" s="128"/>
    </row>
    <row r="95" spans="2:16" ht="15" customHeight="1" x14ac:dyDescent="0.35">
      <c r="B95" s="133"/>
      <c r="C95" s="127"/>
      <c r="D95" s="127"/>
      <c r="E95" s="127"/>
      <c r="F95" s="127"/>
      <c r="G95" s="127"/>
      <c r="H95" s="127"/>
      <c r="I95" s="127"/>
      <c r="J95" s="127"/>
      <c r="K95" s="127"/>
      <c r="L95" s="127"/>
      <c r="M95" s="127"/>
      <c r="N95" s="127"/>
      <c r="O95" s="127"/>
      <c r="P95" s="128"/>
    </row>
    <row r="96" spans="2:16" ht="15" customHeight="1" x14ac:dyDescent="0.35">
      <c r="B96" s="126"/>
      <c r="C96" s="127"/>
      <c r="D96" s="127"/>
      <c r="E96" s="127"/>
      <c r="F96" s="127"/>
      <c r="G96" s="127"/>
      <c r="H96" s="127"/>
      <c r="I96" s="127"/>
      <c r="J96" s="127"/>
      <c r="K96" s="127"/>
      <c r="L96" s="127"/>
      <c r="M96" s="127"/>
      <c r="N96" s="127"/>
      <c r="O96" s="127"/>
      <c r="P96" s="128"/>
    </row>
    <row r="97" spans="2:16" ht="15" customHeight="1" x14ac:dyDescent="0.35">
      <c r="B97" s="126"/>
      <c r="C97" s="127"/>
      <c r="D97" s="127"/>
      <c r="E97" s="127"/>
      <c r="F97" s="127"/>
      <c r="G97" s="127"/>
      <c r="H97" s="127"/>
      <c r="I97" s="127"/>
      <c r="J97" s="127"/>
      <c r="K97" s="127"/>
      <c r="L97" s="127"/>
      <c r="M97" s="127"/>
      <c r="N97" s="127"/>
      <c r="O97" s="127"/>
      <c r="P97" s="128"/>
    </row>
    <row r="98" spans="2:16" ht="15" customHeight="1" x14ac:dyDescent="0.35">
      <c r="B98" s="126"/>
      <c r="C98" s="127"/>
      <c r="D98" s="127"/>
      <c r="E98" s="127"/>
      <c r="F98" s="127"/>
      <c r="G98" s="127"/>
      <c r="H98" s="127"/>
      <c r="I98" s="127"/>
      <c r="J98" s="127"/>
      <c r="K98" s="127"/>
      <c r="L98" s="127"/>
      <c r="M98" s="127"/>
      <c r="N98" s="127"/>
      <c r="O98" s="127"/>
      <c r="P98" s="128"/>
    </row>
    <row r="99" spans="2:16" ht="15" customHeight="1" x14ac:dyDescent="0.35">
      <c r="B99" s="129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1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2026-09-06T20:01:51Z</dcterms:modified>
</cp:coreProperties>
</file>