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BFEF55B0-61D2-4838-80C9-27CB5D5B9E70}" xr6:coauthVersionLast="47" xr6:coauthVersionMax="47" xr10:uidLastSave="{00000000-0000-0000-0000-000000000000}"/>
  <bookViews>
    <workbookView xWindow="47892" yWindow="3156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<sst xmlns="http://schemas.openxmlformats.org/spreadsheetml/2006/main" count="214" uniqueCount="201">
  <si>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</si>
  <si>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</si>
  <si>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</si>
  <si>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</si>
  <si>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</si>
  <si>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</si>
  <si>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</si>
  <si>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</si>
  <si>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</si>
  <si>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</si>
  <si>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</si>
  <si>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</si>
  <si>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</si>
  <si>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</si>
  <si>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</si>
  <si>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</si>
  <si>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</si>
  <si>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</si>
  <si>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</si>
  <si>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</si>
  <si>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</si>
  <si>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</si>
  <si>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</si>
  <si>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</si>
  <si>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</si>
  <si>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</si>
  <si>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</si>
  <si>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</si>
  <si>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</si>
  <si>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</si>
  <si>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</si>
  <si>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</si>
  <si>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</si>
  <si>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</si>
  <si>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</si>
  <si>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</si>
  <si>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</si>
  <si>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</si>
  <si>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</si>
  <si>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</si>
  <si>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</si>
  <si>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</si>
  <si>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</si>
  <si>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</si>
  <si>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</si>
  <si>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</si>
  <si>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</si>
  <si>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</si>
  <si>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</si>
  <si>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</si>
  <si>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</si>
  <si>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</si>
  <si>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</si>
  <si>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</si>
  <si>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</si>
  <si>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</si>
  <si>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</si>
  <si>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</si>
  <si>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</si>
  <si>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</si>
  <si>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</si>
  <si>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</si>
  <si>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</si>
  <si>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</si>
  <si>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</si>
  <si>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</si>
  <si>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</si>
  <si>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</si>
  <si>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</si>
  <si>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</si>
  <si>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</si>
  <si>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</si>
  <si>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</si>
  <si>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</si>
  <si>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</si>
  <si>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</si>
  <si>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</si>
  <si>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</si>
  <si>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</si>
  <si>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</si>
  <si>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</si>
  <si>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</si>
  <si>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</si>
  <si>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</si>
  <si>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</si>
  <si>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</si>
  <si>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</si>
  <si>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</si>
  <si>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</si>
  <si>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</si>
  <si>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</si>
  <si>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</si>
  <si>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</si>
  <si>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</si>
  <si>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</si>
  <si>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</si>
  <si>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</si>
  <si>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</si>
  <si>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</si>
  <si>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</si>
  <si>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</si>
  <si>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</si>
  <si>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</si>
  <si>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</si>
  <si>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</si>
  <si>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</si>
  <si>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</si>
  <si>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</si>
  <si>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</si>
  <si>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</si>
  <si>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</si>
  <si>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</si>
  <si>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</si>
  <si>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</si>
  <si>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</si>
  <si>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</si>
  <si>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</si>
  <si>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</si>
  <si>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</si>
  <si>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</si>
  <si>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</si>
  <si>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</si>
  <si>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</si>
  <si>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</si>
  <si>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</si>
  <si>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</si>
  <si>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</si>
  <si>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</si>
  <si>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</si>
  <si>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</si>
  <si>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</si>
  <si>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</si>
  <si>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</si>
  <si>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</si>
  <si>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</si>
  <si>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</si>
  <si>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</si>
  <si>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</si>
  <si>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</si>
  <si>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</si>
  <si>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</si>
  <si>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</si>
  <si>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</si>
  <si>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</si>
  <si>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</si>
  <si>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</si>
  <si>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</si>
  <si>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</si>
  <si>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</si>
  <si>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</si>
  <si>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</si>
  <si>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</si>
  <si>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</si>
  <si>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</si>
  <si>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</si>
  <si>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</si>
  <si>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</si>
  <si>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</si>
  <si>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</si>
  <si>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</si>
  <si>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</si>
  <si>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</si>
  <si>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</si>
  <si>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</si>
  <si>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</si>
  <si>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</si>
  <si>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</si>
  <si>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</si>
  <si>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</si>
  <si>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</si>
  <si>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</si>
  <si>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</si>
  <si>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</si>
  <si>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</si>
  <si>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</si>
  <si>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</si>
  <si>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</si>
  <si>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</si>
  <si>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</si>
  <si>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</si>
  <si>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</si>
  <si>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</si>
  <si>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</si>
  <si>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</si>
  <si>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</si>
  <si>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신가은</t>
    <phoneticPr fontId="3" type="noConversion"/>
  </si>
  <si>
    <t>ENG-KSP</t>
    <phoneticPr fontId="3" type="noConversion"/>
  </si>
  <si>
    <t>M_038462-038463:T</t>
    <phoneticPr fontId="3" type="noConversion"/>
  </si>
  <si>
    <t>M_038525-038530:T IC.T crash는 아니나 T칩 영상이 없음</t>
    <phoneticPr fontId="3" type="noConversion"/>
  </si>
  <si>
    <t>M_038525-038530:T</t>
    <phoneticPr fontId="3" type="noConversion"/>
  </si>
  <si>
    <t>I_038611</t>
    <phoneticPr fontId="3" type="noConversion"/>
  </si>
  <si>
    <t>I_038611 filter I값 누락됨</t>
    <phoneticPr fontId="3" type="noConversion"/>
  </si>
  <si>
    <t>[14:54] 관측 위치 짙은 구름으로 인한 관측 대기 / [16:56] 관측 재개</t>
    <phoneticPr fontId="3" type="noConversion"/>
  </si>
  <si>
    <t>C_038601-038621</t>
    <phoneticPr fontId="3" type="noConversion"/>
  </si>
  <si>
    <t>L_038658</t>
    <phoneticPr fontId="3" type="noConversion"/>
  </si>
  <si>
    <t>C_038663-038664</t>
    <phoneticPr fontId="3" type="noConversion"/>
  </si>
  <si>
    <t>[18:32] 짙은 구름으로 인한 관측 대기 / [19:01] 짙은 구름 및 우천으로 인한 관측 종료</t>
    <phoneticPr fontId="3" type="noConversion"/>
  </si>
  <si>
    <t>-</t>
    <phoneticPr fontId="3" type="noConversion"/>
  </si>
  <si>
    <t>NNE</t>
    <phoneticPr fontId="3" type="noConversion"/>
  </si>
  <si>
    <t>WNW</t>
    <phoneticPr fontId="3" type="noConversion"/>
  </si>
  <si>
    <t>ENE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</si>
</sst>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3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46266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75.762439807383629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0.38055555555555554</v>
      </c>
      <c r="D9" s="8">
        <v>1.3</v>
      </c>
      <c r="E9" s="8">
        <v>13</v>
      </c>
      <c r="F9" s="8">
        <v>58.9</v>
      </c>
      <c r="G9" s="36" t="s">
        <v>198</v>
      </c>
      <c r="H9" s="8">
        <v>3.6</v>
      </c>
      <c r="I9" s="36">
        <v>79.2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1.9</v>
      </c>
      <c r="E10" s="8">
        <v>11.8</v>
      </c>
      <c r="F10" s="8">
        <v>58.5</v>
      </c>
      <c r="G10" s="36" t="s">
        <v>199</v>
      </c>
      <c r="H10" s="8">
        <v>2.4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0.79236111111111107</v>
      </c>
      <c r="D11" s="15" t="s">
        <v>197</v>
      </c>
      <c r="E11" s="15">
        <v>10.7</v>
      </c>
      <c r="F11" s="15">
        <v>63.5</v>
      </c>
      <c r="G11" s="36" t="s">
        <v>200</v>
      </c>
      <c r="H11" s="15">
        <v>9.1999999999999993</v>
      </c>
      <c r="I11" s="16"/>
      <c r="J11" s="9">
        <f>IF(L11, 1, 0) + IF(M11, 2, 0) + IF(N11, 4, 0) + IF(O11, 8, 0) + IF(P11, 16, 0)</f>
        <v>0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24.411805555555553</v>
      </c>
      <c r="D12" s="19">
        <f>AVERAGE(D9:D11)</f>
        <v>1.6</v>
      </c>
      <c r="E12" s="19">
        <f>AVERAGE(E9:E11)</f>
        <v>11.833333333333334</v>
      </c>
      <c r="F12" s="20">
        <f>AVERAGE(F9:F11)</f>
        <v>60.300000000000004</v>
      </c>
      <c r="G12" s="21"/>
      <c r="H12" s="22">
        <f>AVERAGE(H9:H11)</f>
        <v>5.0666666666666664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186</v>
      </c>
      <c r="G16" s="27" t="s">
        <v>184</v>
      </c>
      <c r="H16" s="27" t="s">
        <v>179</v>
      </c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0.31666666666666665</v>
      </c>
      <c r="D17" s="28">
        <v>0.31736111111111109</v>
      </c>
      <c r="E17" s="28">
        <v>0.35486111111111113</v>
      </c>
      <c r="F17" s="28">
        <v>0.58680555555555558</v>
      </c>
      <c r="G17" s="28">
        <v>0.75</v>
      </c>
      <c r="H17" s="28">
        <v>0.79305555555555551</v>
      </c>
      <c r="I17" s="28"/>
      <c r="J17" s="28"/>
      <c r="K17" s="28"/>
      <c r="L17" s="28"/>
      <c r="M17" s="28"/>
      <c r="N17" s="28"/>
      <c r="O17" s="28"/>
      <c r="P17" s="28">
        <v>0.79722222222222228</v>
      </c>
    </row>
    <row r="18" spans="2:16" ht="14.1" customHeight="1" x14ac:dyDescent="0.35">
      <c r="B18" s="35" t="s">
        <v>42</v>
      </c>
      <c r="C18" s="27">
        <v>38439</v>
      </c>
      <c r="D18" s="27">
        <v>38440</v>
      </c>
      <c r="E18" s="27">
        <v>38449</v>
      </c>
      <c r="F18" s="27">
        <v>38600</v>
      </c>
      <c r="G18" s="27">
        <v>38651</v>
      </c>
      <c r="H18" s="27">
        <v>38665</v>
      </c>
      <c r="I18" s="27"/>
      <c r="J18" s="27"/>
      <c r="K18" s="27"/>
      <c r="L18" s="27"/>
      <c r="M18" s="27"/>
      <c r="N18" s="27"/>
      <c r="O18" s="27"/>
      <c r="P18" s="117">
        <v>38670</v>
      </c>
    </row>
    <row r="19" spans="2:16" ht="14.1" customHeight="1" thickBot="1" x14ac:dyDescent="0.4">
      <c r="B19" s="13" t="s">
        <v>43</v>
      </c>
      <c r="C19" s="29"/>
      <c r="D19" s="27">
        <v>38444</v>
      </c>
      <c r="E19" s="30">
        <v>38599</v>
      </c>
      <c r="F19" s="30">
        <v>38650</v>
      </c>
      <c r="G19" s="30">
        <v>38664</v>
      </c>
      <c r="H19" s="30">
        <v>38669</v>
      </c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151</v>
      </c>
      <c r="F20" s="33">
        <f>IF(ISNUMBER(F18),F19-F18+1,"")</f>
        <v>51</v>
      </c>
      <c r="G20" s="33">
        <f>IF(ISNUMBER(G18),G19-G18+1,"")</f>
        <v>14</v>
      </c>
      <c r="H20" s="33">
        <f>IF(ISNUMBER(H18),H19-H18+1,"")</f>
        <v>5</v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/>
      <c r="D23" s="116"/>
      <c r="E23" s="36" t="s">
        <v>48</v>
      </c>
      <c r="F23" s="166"/>
      <c r="G23" s="166"/>
      <c r="H23" s="166"/>
      <c r="I23" s="166"/>
      <c r="J23" s="106"/>
      <c r="K23" s="106"/>
      <c r="L23" s="116" t="s">
        <v>165</v>
      </c>
      <c r="M23" s="166"/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/>
      <c r="D25" s="116"/>
      <c r="E25" s="113" t="s">
        <v>171</v>
      </c>
      <c r="F25" s="166"/>
      <c r="G25" s="166"/>
      <c r="H25" s="166"/>
      <c r="I25" s="166"/>
      <c r="J25" s="106"/>
      <c r="K25" s="106"/>
      <c r="L25" s="36" t="s">
        <v>49</v>
      </c>
      <c r="M25" s="166"/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0.20972222222222223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0.16041666666666668</v>
      </c>
      <c r="P30" s="46">
        <f>SUM(C30:J30,L30:N30)</f>
        <v>0.25138888888888888</v>
      </c>
    </row>
    <row r="31" spans="2:16" ht="14.1" customHeight="1" x14ac:dyDescent="0.35">
      <c r="B31" s="37" t="s">
        <v>170</v>
      </c>
      <c r="C31" s="47">
        <v>0.23055555555555557</v>
      </c>
      <c r="D31" s="7">
        <v>0.16041666666666668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0.43263888888888896</v>
      </c>
    </row>
    <row r="32" spans="2:16" ht="14.1" customHeight="1" x14ac:dyDescent="0.35">
      <c r="B32" s="37" t="s">
        <v>65</v>
      </c>
      <c r="C32" s="49"/>
      <c r="D32" s="50">
        <v>8.4722222222222227E-2</v>
      </c>
      <c r="E32" s="50"/>
      <c r="F32" s="50"/>
      <c r="G32" s="50"/>
      <c r="H32" s="50"/>
      <c r="I32" s="50"/>
      <c r="J32" s="50">
        <v>2.013888888888889E-2</v>
      </c>
      <c r="K32" s="50"/>
      <c r="L32" s="50"/>
      <c r="M32" s="50"/>
      <c r="N32" s="50"/>
      <c r="O32" s="51"/>
      <c r="P32" s="46">
        <f>SUM(C32:N32)</f>
        <v>0.10486111111111111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0.23055555555555557</v>
      </c>
      <c r="D34" s="110">
        <f t="shared" ref="D34:P34" si="1">D31-D32-D33</f>
        <v>7.5694444444444453E-2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2.1527777777777774E-2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0.32777777777777783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 t="s">
        <v>187</v>
      </c>
      <c r="D36" s="157"/>
      <c r="E36" s="156" t="s">
        <v>189</v>
      </c>
      <c r="F36" s="157"/>
      <c r="G36" s="156" t="s">
        <v>193</v>
      </c>
      <c r="H36" s="157"/>
      <c r="I36" s="156" t="s">
        <v>190</v>
      </c>
      <c r="J36" s="157"/>
      <c r="K36" s="156" t="s">
        <v>194</v>
      </c>
      <c r="L36" s="157"/>
      <c r="M36" s="156" t="s">
        <v>195</v>
      </c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 t="s">
        <v>188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 t="s">
        <v>191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 t="s">
        <v>192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 t="s">
        <v>196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850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0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-159.63</v>
      </c>
      <c r="D72" s="60">
        <v>-160.529</v>
      </c>
      <c r="E72" s="100" t="s">
        <v>118</v>
      </c>
      <c r="F72" s="60">
        <v>22.6</v>
      </c>
      <c r="G72" s="60">
        <v>21.8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-155.65199999999999</v>
      </c>
      <c r="D73" s="60">
        <v>-156.66300000000001</v>
      </c>
      <c r="E73" s="102" t="s">
        <v>122</v>
      </c>
      <c r="F73" s="61">
        <v>39.6</v>
      </c>
      <c r="G73" s="61">
        <v>39.200000000000003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-207.20500000000001</v>
      </c>
      <c r="D74" s="60">
        <v>-207.42400000000001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-124.49299999999999</v>
      </c>
      <c r="D75" s="60">
        <v>-127.053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32.878</v>
      </c>
      <c r="D76" s="60">
        <v>31.768999999999998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31.065000000000001</v>
      </c>
      <c r="D77" s="60">
        <v>30.152000000000001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26.163</v>
      </c>
      <c r="D78" s="60">
        <v>25.187999999999999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24.631</v>
      </c>
      <c r="D79" s="60">
        <v>23.672999999999998</v>
      </c>
      <c r="E79" s="100" t="s">
        <v>152</v>
      </c>
      <c r="F79" s="60">
        <v>15.5</v>
      </c>
      <c r="G79" s="60">
        <v>11.6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1.1600000000000001E-5</v>
      </c>
      <c r="D80" s="64">
        <v>1.1600000000000001E-5</v>
      </c>
      <c r="E80" s="102" t="s">
        <v>157</v>
      </c>
      <c r="F80" s="61">
        <v>60</v>
      </c>
      <c r="G80" s="61">
        <v>66.599999999999994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183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2026-09-01T19:15:14Z</dcterms:modified>
</cp:coreProperties>
</file>