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294ABB5D-4194-4F07-8A49-979B1F69EC89}" xr6:coauthVersionLast="47" xr6:coauthVersionMax="47" xr10:uidLastSave="{00000000-0000-0000-0000-000000000000}"/>
  <bookViews>
    <workbookView xWindow="26208" yWindow="15084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<sst xmlns="http://schemas.openxmlformats.org/spreadsheetml/2006/main" count="217" uniqueCount="204">
  <si>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</si>
  <si>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</si>
  <si>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</si>
  <si>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</si>
  <si>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</si>
  <si>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</si>
  <si>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</si>
  <si>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</si>
  <si>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</si>
  <si>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</si>
  <si>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</si>
  <si>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</si>
  <si>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</si>
  <si>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</si>
  <si>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</si>
  <si>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</si>
  <si>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</si>
  <si>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</si>
  <si>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</si>
  <si>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</si>
  <si>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</si>
  <si>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</si>
  <si>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</si>
  <si>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</si>
  <si>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</si>
  <si>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</si>
  <si>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</si>
  <si>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</si>
  <si>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</si>
  <si>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</si>
  <si>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</si>
  <si>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</si>
  <si>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</si>
  <si>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</si>
  <si>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</si>
  <si>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</si>
  <si>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</si>
  <si>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</si>
  <si>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</si>
  <si>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</si>
  <si>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</si>
  <si>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</si>
  <si>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</si>
  <si>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</si>
  <si>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</si>
  <si>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</si>
  <si>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</si>
  <si>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</si>
  <si>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</si>
  <si>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</si>
  <si>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</si>
  <si>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</si>
  <si>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</si>
  <si>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</si>
  <si>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</si>
  <si>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</si>
  <si>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</si>
  <si>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</si>
  <si>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</si>
  <si>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</si>
  <si>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</si>
  <si>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</si>
  <si>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</si>
  <si>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</si>
  <si>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</si>
  <si>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</si>
  <si>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</si>
  <si>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</si>
  <si>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</si>
  <si>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</si>
  <si>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</si>
  <si>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</si>
  <si>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</si>
  <si>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</si>
  <si>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</si>
  <si>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</si>
  <si>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</si>
  <si>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</si>
  <si>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</si>
  <si>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</si>
  <si>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</si>
  <si>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</si>
  <si>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</si>
  <si>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</si>
  <si>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</si>
  <si>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</si>
  <si>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</si>
  <si>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</si>
  <si>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</si>
  <si>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</si>
  <si>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</si>
  <si>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</si>
  <si>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</si>
  <si>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</si>
  <si>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</si>
  <si>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</si>
  <si>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</si>
  <si>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</si>
  <si>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</si>
  <si>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</si>
  <si>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</si>
  <si>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</si>
  <si>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</si>
  <si>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</si>
  <si>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</si>
  <si>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</si>
  <si>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</si>
  <si>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</si>
  <si>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</si>
  <si>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</si>
  <si>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</si>
  <si>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</si>
  <si>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</si>
  <si>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</si>
  <si>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</si>
  <si>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</si>
  <si>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</si>
  <si>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</si>
  <si>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</si>
  <si>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</si>
  <si>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</si>
  <si>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</si>
  <si>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</si>
  <si>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</si>
  <si>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</si>
  <si>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</si>
  <si>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</si>
  <si>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</si>
  <si>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</si>
  <si>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</si>
  <si>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</si>
  <si>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</si>
  <si>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</si>
  <si>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</si>
  <si>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</si>
  <si>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</si>
  <si>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</si>
  <si>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</si>
  <si>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</si>
  <si>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</si>
  <si>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</si>
  <si>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</si>
  <si>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</si>
  <si>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</si>
  <si>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</si>
  <si>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</si>
  <si>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</si>
  <si>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</si>
  <si>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</si>
  <si>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</si>
  <si>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</si>
  <si>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</si>
  <si>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</si>
  <si>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</si>
  <si>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</si>
  <si>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</si>
  <si>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</si>
  <si>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</si>
  <si>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</si>
  <si>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</si>
  <si>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</si>
  <si>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</si>
  <si>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</si>
  <si>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</si>
  <si>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</si>
  <si>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</si>
  <si>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</si>
  <si>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</si>
  <si>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</si>
  <si>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</si>
  <si>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</si>
  <si>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</si>
  <si>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</si>
  <si>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</si>
  <si>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</si>
  <si>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</si>
  <si>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</si>
  <si>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</si>
  <si>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</si>
  <si>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</si>
  <si>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</si>
  <si>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</si>
  <si>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</si>
  <si>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</si>
  <si>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</si>
  <si>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</si>
  <si>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LSST</t>
    <phoneticPr fontId="3" type="noConversion"/>
  </si>
  <si>
    <t>ENG-KSP</t>
    <phoneticPr fontId="3" type="noConversion"/>
  </si>
  <si>
    <t>6s/22k 12s/22k 17s/24k</t>
    <phoneticPr fontId="3" type="noConversion"/>
  </si>
  <si>
    <t>8s/25k 10s/22k 13s/20k</t>
    <phoneticPr fontId="3" type="noConversion"/>
  </si>
  <si>
    <t>M_036833-036834:K</t>
    <phoneticPr fontId="3" type="noConversion"/>
  </si>
  <si>
    <t>[09:21-09:25] (036840) Oscillation on unknown axis로 여러 차례 포인팅 실패/ 망원경만 Stow하고 수동으로 관측 위치로 보냄</t>
    <phoneticPr fontId="3" type="noConversion"/>
  </si>
  <si>
    <t>M_036917-036198:M</t>
    <phoneticPr fontId="3" type="noConversion"/>
  </si>
  <si>
    <t>I_036955</t>
    <phoneticPr fontId="3" type="noConversion"/>
  </si>
  <si>
    <t>I_036955 filter I와 초점 값 누락</t>
    <phoneticPr fontId="3" type="noConversion"/>
  </si>
  <si>
    <t>[14:40-15:15] IC G crash로 그래프 기록 없음</t>
    <phoneticPr fontId="3" type="noConversion"/>
  </si>
  <si>
    <t>[18:12-18:21] Dex oscillation으로 인한 여러 차례 포인팅 실패/ EIB 재실행</t>
    <phoneticPr fontId="3" type="noConversion"/>
  </si>
  <si>
    <t>SSW</t>
    <phoneticPr fontId="3" type="noConversion"/>
  </si>
  <si>
    <t>WSW</t>
    <phoneticPr fontId="3" type="noConversion"/>
  </si>
  <si>
    <t>SW</t>
    <phoneticPr fontId="3" type="noConversion"/>
  </si>
  <si>
    <t>DS9(영상확인) 2회 꺼짐</t>
    <phoneticPr fontId="3" type="noConversion"/>
  </si>
  <si>
    <t>E_037070-037090</t>
    <phoneticPr fontId="3" type="noConversion"/>
  </si>
  <si>
    <t>35s/24k 25s/23k 16s/20k</t>
    <phoneticPr fontId="3" type="noConversion"/>
  </si>
  <si>
    <t>30s/24k 20s/25k 12s/23k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</si>
</sst>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3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46261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100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0.37847222222222221</v>
      </c>
      <c r="D9" s="8">
        <v>2.4</v>
      </c>
      <c r="E9" s="8">
        <v>8.3000000000000007</v>
      </c>
      <c r="F9" s="8">
        <v>69.599999999999994</v>
      </c>
      <c r="G9" s="36" t="s">
        <v>197</v>
      </c>
      <c r="H9" s="8">
        <v>1.1000000000000001</v>
      </c>
      <c r="I9" s="36">
        <v>99.7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1.5</v>
      </c>
      <c r="E10" s="8">
        <v>10.8</v>
      </c>
      <c r="F10" s="8">
        <v>10.199999999999999</v>
      </c>
      <c r="G10" s="36" t="s">
        <v>198</v>
      </c>
      <c r="H10" s="8">
        <v>0.7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0.79652777777777772</v>
      </c>
      <c r="D11" s="15">
        <v>1.4</v>
      </c>
      <c r="E11" s="15">
        <v>11.5</v>
      </c>
      <c r="F11" s="15">
        <v>9.9</v>
      </c>
      <c r="G11" s="36" t="s">
        <v>199</v>
      </c>
      <c r="H11" s="15">
        <v>1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24.418055555555558</v>
      </c>
      <c r="D12" s="19">
        <f>AVERAGE(D9:D11)</f>
        <v>1.7666666666666666</v>
      </c>
      <c r="E12" s="19">
        <f>AVERAGE(E9:E11)</f>
        <v>10.200000000000001</v>
      </c>
      <c r="F12" s="20">
        <f>AVERAGE(F9:F11)</f>
        <v>29.900000000000002</v>
      </c>
      <c r="G12" s="21"/>
      <c r="H12" s="22">
        <f>AVERAGE(H9:H11)</f>
        <v>0.93333333333333324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187</v>
      </c>
      <c r="G16" s="27" t="s">
        <v>186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0.33055555555555555</v>
      </c>
      <c r="D17" s="28">
        <v>0.33194444444444443</v>
      </c>
      <c r="E17" s="28">
        <v>0.35416666666666669</v>
      </c>
      <c r="F17" s="28">
        <v>0.59930555555555554</v>
      </c>
      <c r="G17" s="28">
        <v>0.75138888888888888</v>
      </c>
      <c r="H17" s="28">
        <v>0.79861111111111116</v>
      </c>
      <c r="I17" s="28">
        <v>0.8256944444444444</v>
      </c>
      <c r="J17" s="28"/>
      <c r="K17" s="28"/>
      <c r="L17" s="28"/>
      <c r="M17" s="28"/>
      <c r="N17" s="28"/>
      <c r="O17" s="28"/>
      <c r="P17" s="28">
        <v>0.83680555555555558</v>
      </c>
    </row>
    <row r="18" spans="2:16" ht="14.1" customHeight="1" x14ac:dyDescent="0.35">
      <c r="B18" s="35" t="s">
        <v>42</v>
      </c>
      <c r="C18" s="27">
        <v>36799</v>
      </c>
      <c r="D18" s="27">
        <v>36800</v>
      </c>
      <c r="E18" s="27">
        <v>36819</v>
      </c>
      <c r="F18" s="27">
        <v>36975</v>
      </c>
      <c r="G18" s="27">
        <v>37074</v>
      </c>
      <c r="H18" s="27">
        <v>37099</v>
      </c>
      <c r="I18" s="27">
        <v>37111</v>
      </c>
      <c r="J18" s="27"/>
      <c r="K18" s="27"/>
      <c r="L18" s="27"/>
      <c r="M18" s="27"/>
      <c r="N18" s="27"/>
      <c r="O18" s="27"/>
      <c r="P18" s="117">
        <v>37122</v>
      </c>
    </row>
    <row r="19" spans="2:16" ht="14.1" customHeight="1" thickBot="1" x14ac:dyDescent="0.4">
      <c r="B19" s="13" t="s">
        <v>43</v>
      </c>
      <c r="C19" s="29"/>
      <c r="D19" s="27">
        <v>36812</v>
      </c>
      <c r="E19" s="30">
        <v>36974</v>
      </c>
      <c r="F19" s="30">
        <v>37073</v>
      </c>
      <c r="G19" s="30">
        <v>37098</v>
      </c>
      <c r="H19" s="30">
        <v>37110</v>
      </c>
      <c r="I19" s="30">
        <v>37121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156</v>
      </c>
      <c r="F20" s="33">
        <f>IF(ISNUMBER(F18),F19-F18+1,"")</f>
        <v>99</v>
      </c>
      <c r="G20" s="33">
        <f>IF(ISNUMBER(G18),G19-G18+1,"")</f>
        <v>25</v>
      </c>
      <c r="H20" s="33">
        <f>IF(ISNUMBER(H18),H19-H18+1,"")</f>
        <v>12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>
        <v>0.33958333333333335</v>
      </c>
      <c r="D24" s="106">
        <v>0.34097222222222223</v>
      </c>
      <c r="E24" s="113" t="s">
        <v>178</v>
      </c>
      <c r="F24" s="157" t="s">
        <v>189</v>
      </c>
      <c r="G24" s="157"/>
      <c r="H24" s="157"/>
      <c r="I24" s="157"/>
      <c r="J24" s="106">
        <v>0.8256944444444444</v>
      </c>
      <c r="K24" s="106">
        <v>0.82847222222222228</v>
      </c>
      <c r="L24" s="36" t="s">
        <v>181</v>
      </c>
      <c r="M24" s="160" t="s">
        <v>202</v>
      </c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>
        <v>0.34236111111111112</v>
      </c>
      <c r="D26" s="106">
        <v>0.34513888888888888</v>
      </c>
      <c r="E26" s="113" t="s">
        <v>165</v>
      </c>
      <c r="F26" s="157" t="s">
        <v>188</v>
      </c>
      <c r="G26" s="157"/>
      <c r="H26" s="157"/>
      <c r="I26" s="157"/>
      <c r="J26" s="106">
        <v>0.82916666666666672</v>
      </c>
      <c r="K26" s="106">
        <v>0.83125000000000004</v>
      </c>
      <c r="L26" s="36" t="s">
        <v>176</v>
      </c>
      <c r="M26" s="157" t="s">
        <v>203</v>
      </c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0.22430555555555556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0.15138888888888888</v>
      </c>
      <c r="P30" s="46">
        <f>SUM(C30:J30,L30:N30)</f>
        <v>0.26597222222222222</v>
      </c>
    </row>
    <row r="31" spans="2:16" ht="14.1" customHeight="1" x14ac:dyDescent="0.35">
      <c r="B31" s="37" t="s">
        <v>170</v>
      </c>
      <c r="C31" s="47">
        <v>0.24513888888888888</v>
      </c>
      <c r="D31" s="7">
        <v>0.15208333333333332</v>
      </c>
      <c r="E31" s="7"/>
      <c r="F31" s="7"/>
      <c r="G31" s="7"/>
      <c r="H31" s="7"/>
      <c r="I31" s="7"/>
      <c r="J31" s="7">
        <v>4.7222222222222221E-2</v>
      </c>
      <c r="K31" s="7">
        <v>9.7222222222222224E-3</v>
      </c>
      <c r="L31" s="7">
        <v>4.8611111111111112E-3</v>
      </c>
      <c r="M31" s="7"/>
      <c r="N31" s="7"/>
      <c r="O31" s="48"/>
      <c r="P31" s="46">
        <f>SUM(C31:N31)</f>
        <v>0.45902777777777776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0.24513888888888888</v>
      </c>
      <c r="D34" s="110">
        <f t="shared" ref="D34:P34" si="1">D31-D32-D33</f>
        <v>0.15208333333333332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4.7222222222222221E-2</v>
      </c>
      <c r="K34" s="110">
        <f t="shared" si="1"/>
        <v>9.7222222222222224E-3</v>
      </c>
      <c r="L34" s="110">
        <f t="shared" si="1"/>
        <v>4.8611111111111112E-3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0.45902777777777776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190</v>
      </c>
      <c r="D36" s="148"/>
      <c r="E36" s="147" t="s">
        <v>192</v>
      </c>
      <c r="F36" s="148"/>
      <c r="G36" s="147" t="s">
        <v>193</v>
      </c>
      <c r="H36" s="148"/>
      <c r="I36" s="147" t="s">
        <v>201</v>
      </c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191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194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 t="s">
        <v>195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 t="s">
        <v>196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223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-159.30000000000001</v>
      </c>
      <c r="D72" s="60">
        <v>-160.69999999999999</v>
      </c>
      <c r="E72" s="100" t="s">
        <v>118</v>
      </c>
      <c r="F72" s="60">
        <v>22.2</v>
      </c>
      <c r="G72" s="60">
        <v>22.6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-155.1</v>
      </c>
      <c r="D73" s="60">
        <v>-156.9</v>
      </c>
      <c r="E73" s="102" t="s">
        <v>122</v>
      </c>
      <c r="F73" s="61">
        <v>44.8</v>
      </c>
      <c r="G73" s="61">
        <v>17.399999999999999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-204.5</v>
      </c>
      <c r="D74" s="60">
        <v>-202.9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-123.3</v>
      </c>
      <c r="D75" s="60">
        <v>-128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32.700000000000003</v>
      </c>
      <c r="D76" s="60">
        <v>31.5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30.8</v>
      </c>
      <c r="D77" s="60">
        <v>30.1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25.9</v>
      </c>
      <c r="D78" s="60">
        <v>25.1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24.3</v>
      </c>
      <c r="D79" s="60">
        <v>23.7</v>
      </c>
      <c r="E79" s="100" t="s">
        <v>152</v>
      </c>
      <c r="F79" s="60">
        <v>16.2</v>
      </c>
      <c r="G79" s="60">
        <v>11.2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1.1199999999999999E-5</v>
      </c>
      <c r="D80" s="64">
        <v>1.11E-5</v>
      </c>
      <c r="E80" s="102" t="s">
        <v>157</v>
      </c>
      <c r="F80" s="61">
        <v>61.1</v>
      </c>
      <c r="G80" s="61">
        <v>11.1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184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 t="s">
        <v>200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2026-08-27T20:10:24Z</dcterms:modified>
</cp:coreProperties>
</file>