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A0C4FC40-ADD4-4FA3-B630-0C3163591C74}" xr6:coauthVersionLast="47" xr6:coauthVersionMax="47" xr10:uidLastSave="{00000000-0000-0000-0000-000000000000}"/>
  <bookViews>
    <workbookView xWindow="26412" yWindow="14340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<sst xmlns="http://schemas.openxmlformats.org/spreadsheetml/2006/main" count="209" uniqueCount="194">
  <si>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</si>
  <si>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</si>
  <si>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</si>
  <si>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</si>
  <si>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</si>
  <si>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</si>
  <si>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</si>
  <si>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</si>
  <si>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</si>
  <si>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</si>
  <si>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</si>
  <si>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</si>
  <si>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</si>
  <si>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</si>
  <si>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</si>
  <si>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</si>
  <si>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</si>
  <si>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</si>
  <si>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</si>
  <si>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</si>
  <si>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</si>
  <si>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</si>
  <si>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</si>
  <si>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</si>
  <si>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</si>
  <si>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</si>
  <si>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</si>
  <si>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</si>
  <si>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</si>
  <si>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</si>
  <si>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</si>
  <si>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</si>
  <si>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</si>
  <si>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</si>
  <si>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</si>
  <si>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</si>
  <si>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</si>
  <si>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</si>
  <si>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</si>
  <si>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</si>
  <si>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</si>
  <si>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</si>
  <si>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</si>
  <si>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</si>
  <si>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</si>
  <si>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</si>
  <si>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</si>
  <si>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</si>
  <si>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</si>
  <si>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</si>
  <si>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</si>
  <si>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</si>
  <si>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</si>
  <si>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</si>
  <si>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</si>
  <si>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</si>
  <si>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</si>
  <si>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</si>
  <si>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</si>
  <si>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</si>
  <si>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</si>
  <si>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</si>
  <si>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</si>
  <si>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</si>
  <si>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</si>
  <si>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</si>
  <si>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</si>
  <si>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</si>
  <si>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</si>
  <si>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</si>
  <si>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</si>
  <si>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</si>
  <si>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</si>
  <si>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</si>
  <si>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</si>
  <si>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</si>
  <si>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</si>
  <si>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</si>
  <si>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</si>
  <si>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</si>
  <si>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</si>
  <si>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</si>
  <si>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</si>
  <si>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</si>
  <si>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</si>
  <si>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</si>
  <si>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</si>
  <si>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</si>
  <si>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</si>
  <si>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</si>
  <si>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</si>
  <si>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</si>
  <si>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</si>
  <si>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</si>
  <si>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</si>
  <si>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</si>
  <si>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</si>
  <si>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</si>
  <si>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</si>
  <si>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</si>
  <si>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</si>
  <si>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</si>
  <si>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</si>
  <si>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</si>
  <si>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</si>
  <si>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</si>
  <si>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</si>
  <si>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</si>
  <si>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</si>
  <si>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</si>
  <si>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</si>
  <si>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</si>
  <si>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</si>
  <si>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</si>
  <si>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</si>
  <si>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</si>
  <si>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</si>
  <si>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</si>
  <si>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</si>
  <si>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</si>
  <si>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</si>
  <si>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</si>
  <si>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</si>
  <si>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</si>
  <si>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</si>
  <si>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</si>
  <si>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</si>
  <si>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</si>
  <si>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</si>
  <si>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</si>
  <si>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</si>
  <si>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</si>
  <si>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</si>
  <si>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</si>
  <si>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</si>
  <si>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</si>
  <si>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</si>
  <si>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</si>
  <si>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</si>
  <si>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</si>
  <si>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</si>
  <si>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</si>
  <si>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</si>
  <si>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</si>
  <si>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</si>
  <si>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</si>
  <si>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</si>
  <si>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</si>
  <si>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</si>
  <si>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</si>
  <si>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</si>
  <si>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</si>
  <si>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</si>
  <si>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</si>
  <si>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</si>
  <si>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</si>
  <si>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</si>
  <si>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</si>
  <si>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</si>
  <si>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</si>
  <si>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</si>
  <si>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</si>
  <si>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</si>
  <si>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</si>
  <si>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</si>
  <si>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</si>
  <si>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</si>
  <si>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</si>
  <si>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</si>
  <si>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</si>
  <si>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</si>
  <si>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</si>
  <si>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</si>
  <si>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</si>
  <si>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</si>
  <si>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</si>
  <si>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</si>
  <si>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</si>
  <si>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</si>
  <si>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</si>
  <si>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</si>
  <si>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</si>
  <si>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</si>
  <si>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방풍막 고장</t>
    <phoneticPr fontId="3" type="noConversion"/>
  </si>
  <si>
    <t>김예은</t>
    <phoneticPr fontId="3" type="noConversion"/>
  </si>
  <si>
    <t>LSST</t>
    <phoneticPr fontId="3" type="noConversion"/>
  </si>
  <si>
    <t>-</t>
    <phoneticPr fontId="3" type="noConversion"/>
  </si>
  <si>
    <t>SE</t>
    <phoneticPr fontId="3" type="noConversion"/>
  </si>
  <si>
    <t>SSW</t>
    <phoneticPr fontId="3" type="noConversion"/>
  </si>
  <si>
    <t>[8:00] 높은 습도(vaisala 81%/ 2.3m 94%)로 인한 관측 대기/ [18:15] 관측 재개</t>
    <phoneticPr fontId="3" type="noConversion"/>
  </si>
  <si>
    <t>E_036747-036752</t>
    <phoneticPr fontId="3" type="noConversion"/>
  </si>
  <si>
    <t>E_036747-036752 BIAS를 촬영하던 중에 습도가 떨어져 관측 재개</t>
    <phoneticPr fontId="3" type="noConversion"/>
  </si>
  <si>
    <t>35s/24k 25s/27k 15s/24k</t>
    <phoneticPr fontId="3" type="noConversion"/>
  </si>
  <si>
    <t>40s/28k 25s/27k 14s/21k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</si>
</sst>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46260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10.845295055821373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0.37847222222222221</v>
      </c>
      <c r="D9" s="8" t="s">
        <v>186</v>
      </c>
      <c r="E9" s="8">
        <v>9.6999999999999993</v>
      </c>
      <c r="F9" s="8">
        <v>83.4</v>
      </c>
      <c r="G9" s="36" t="s">
        <v>187</v>
      </c>
      <c r="H9" s="8">
        <v>0.7</v>
      </c>
      <c r="I9" s="36">
        <v>97.3</v>
      </c>
      <c r="J9" s="9">
        <f>IF(L9, 1, 0) + IF(M9, 2, 0) + IF(N9, 4, 0) + IF(O9, 8, 0) + IF(P9, 16, 0)</f>
        <v>4</v>
      </c>
      <c r="K9" s="10" t="b">
        <v>0</v>
      </c>
      <c r="L9" s="10" t="b">
        <v>0</v>
      </c>
      <c r="M9" s="10" t="b">
        <v>0</v>
      </c>
      <c r="N9" s="10" t="b">
        <v>1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 t="s">
        <v>186</v>
      </c>
      <c r="E10" s="8">
        <v>7.6</v>
      </c>
      <c r="F10" s="8">
        <v>88.7</v>
      </c>
      <c r="G10" s="36" t="s">
        <v>188</v>
      </c>
      <c r="H10" s="8">
        <v>2.1</v>
      </c>
      <c r="I10" s="11"/>
      <c r="J10" s="9">
        <f>IF(L10, 1, 0) + IF(M10, 2, 0) + IF(N10, 4, 0) + IF(O10, 8, 0) + IF(P10, 16, 0)</f>
        <v>4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0.79722222222222228</v>
      </c>
      <c r="D11" s="15">
        <v>2</v>
      </c>
      <c r="E11" s="15">
        <v>8.6999999999999993</v>
      </c>
      <c r="F11" s="15">
        <v>68.599999999999994</v>
      </c>
      <c r="G11" s="36" t="s">
        <v>187</v>
      </c>
      <c r="H11" s="15">
        <v>6.9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24.418749999999999</v>
      </c>
      <c r="D12" s="19">
        <f>AVERAGE(D9:D11)</f>
        <v>2</v>
      </c>
      <c r="E12" s="19">
        <f>AVERAGE(E9:E11)</f>
        <v>8.6666666666666661</v>
      </c>
      <c r="F12" s="20">
        <f>AVERAGE(F9:F11)</f>
        <v>80.233333333333334</v>
      </c>
      <c r="G12" s="21"/>
      <c r="H12" s="22">
        <f>AVERAGE(H9:H11)</f>
        <v>3.2333333333333329</v>
      </c>
      <c r="I12" s="23"/>
      <c r="J12" s="24">
        <f>AVERAGE(J9:J11)</f>
        <v>2.6666666666666665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185</v>
      </c>
      <c r="F16" s="27" t="s">
        <v>182</v>
      </c>
      <c r="G16" s="27" t="s">
        <v>179</v>
      </c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0.32569444444444445</v>
      </c>
      <c r="D17" s="28">
        <v>0.32708333333333334</v>
      </c>
      <c r="E17" s="28">
        <v>0.76666666666666672</v>
      </c>
      <c r="F17" s="28">
        <v>0.8</v>
      </c>
      <c r="G17" s="28">
        <v>0.82708333333333328</v>
      </c>
      <c r="H17" s="28"/>
      <c r="I17" s="28"/>
      <c r="J17" s="28"/>
      <c r="K17" s="28"/>
      <c r="L17" s="28"/>
      <c r="M17" s="28"/>
      <c r="N17" s="28"/>
      <c r="O17" s="28"/>
      <c r="P17" s="28">
        <v>0.83819444444444446</v>
      </c>
    </row>
    <row r="18" spans="2:16" ht="14.1" customHeight="1" x14ac:dyDescent="0.35">
      <c r="B18" s="35" t="s">
        <v>42</v>
      </c>
      <c r="C18" s="27">
        <v>36741</v>
      </c>
      <c r="D18" s="27">
        <v>36742</v>
      </c>
      <c r="E18" s="27">
        <v>36755</v>
      </c>
      <c r="F18" s="27">
        <v>36775</v>
      </c>
      <c r="G18" s="27">
        <v>36787</v>
      </c>
      <c r="H18" s="27"/>
      <c r="I18" s="27"/>
      <c r="J18" s="27"/>
      <c r="K18" s="27"/>
      <c r="L18" s="27"/>
      <c r="M18" s="27"/>
      <c r="N18" s="27"/>
      <c r="O18" s="27"/>
      <c r="P18" s="117">
        <v>36798</v>
      </c>
    </row>
    <row r="19" spans="2:16" ht="14.1" customHeight="1" thickBot="1" x14ac:dyDescent="0.4">
      <c r="B19" s="13" t="s">
        <v>43</v>
      </c>
      <c r="C19" s="29"/>
      <c r="D19" s="27">
        <v>36746</v>
      </c>
      <c r="E19" s="30">
        <v>36774</v>
      </c>
      <c r="F19" s="30">
        <v>36786</v>
      </c>
      <c r="G19" s="30">
        <v>36797</v>
      </c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20</v>
      </c>
      <c r="F20" s="33">
        <f>IF(ISNUMBER(F18),F19-F18+1,"")</f>
        <v>12</v>
      </c>
      <c r="G20" s="33">
        <f>IF(ISNUMBER(G18),G19-G18+1,"")</f>
        <v>11</v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>
        <v>0.82708333333333328</v>
      </c>
      <c r="K23" s="106">
        <v>0.82916666666666672</v>
      </c>
      <c r="L23" s="116" t="s">
        <v>165</v>
      </c>
      <c r="M23" s="157" t="s">
        <v>193</v>
      </c>
      <c r="N23" s="157"/>
      <c r="O23" s="157"/>
      <c r="P23" s="157"/>
    </row>
    <row r="24" spans="2:16" ht="13.5" customHeight="1" x14ac:dyDescent="0.35">
      <c r="B24" s="158"/>
      <c r="C24" s="106"/>
      <c r="D24" s="106"/>
      <c r="E24" s="113" t="s">
        <v>178</v>
      </c>
      <c r="F24" s="157"/>
      <c r="G24" s="157"/>
      <c r="H24" s="157"/>
      <c r="I24" s="157"/>
      <c r="J24" s="106"/>
      <c r="K24" s="106"/>
      <c r="L24" s="36" t="s">
        <v>181</v>
      </c>
      <c r="M24" s="160"/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>
        <v>0.8305555555555556</v>
      </c>
      <c r="K25" s="106">
        <v>0.83263888888888893</v>
      </c>
      <c r="L25" s="36" t="s">
        <v>49</v>
      </c>
      <c r="M25" s="157" t="s">
        <v>192</v>
      </c>
      <c r="N25" s="157"/>
      <c r="O25" s="157"/>
      <c r="P25" s="157"/>
    </row>
    <row r="26" spans="2:16" ht="13.5" customHeight="1" x14ac:dyDescent="0.35">
      <c r="B26" s="158"/>
      <c r="C26" s="106"/>
      <c r="D26" s="106"/>
      <c r="E26" s="113" t="s">
        <v>165</v>
      </c>
      <c r="F26" s="157"/>
      <c r="G26" s="157"/>
      <c r="H26" s="157"/>
      <c r="I26" s="157"/>
      <c r="J26" s="106"/>
      <c r="K26" s="106"/>
      <c r="L26" s="36" t="s">
        <v>176</v>
      </c>
      <c r="M26" s="157"/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0.22777777777777777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0.14930555555555555</v>
      </c>
      <c r="P30" s="46">
        <f>SUM(C30:J30,L30:N30)</f>
        <v>0.26944444444444443</v>
      </c>
    </row>
    <row r="31" spans="2:16" ht="14.1" customHeight="1" x14ac:dyDescent="0.35">
      <c r="B31" s="37" t="s">
        <v>170</v>
      </c>
      <c r="C31" s="47">
        <v>0.22777777777777777</v>
      </c>
      <c r="D31" s="7">
        <v>0.14930555555555555</v>
      </c>
      <c r="E31" s="7"/>
      <c r="F31" s="7"/>
      <c r="G31" s="7"/>
      <c r="H31" s="7"/>
      <c r="I31" s="7"/>
      <c r="J31" s="7">
        <v>4.1666666666666664E-2</v>
      </c>
      <c r="K31" s="7">
        <v>1.6666666666666666E-2</v>
      </c>
      <c r="L31" s="7"/>
      <c r="M31" s="7"/>
      <c r="N31" s="7"/>
      <c r="O31" s="48"/>
      <c r="P31" s="46">
        <f>SUM(C31:N31)</f>
        <v>0.43541666666666667</v>
      </c>
    </row>
    <row r="32" spans="2:16" ht="14.1" customHeight="1" x14ac:dyDescent="0.35">
      <c r="B32" s="37" t="s">
        <v>65</v>
      </c>
      <c r="C32" s="49">
        <v>0.22777777777777777</v>
      </c>
      <c r="D32" s="50">
        <v>0.14930555555555555</v>
      </c>
      <c r="E32" s="50"/>
      <c r="F32" s="50"/>
      <c r="G32" s="50"/>
      <c r="H32" s="50"/>
      <c r="I32" s="50"/>
      <c r="J32" s="50">
        <v>1.1111111111111112E-2</v>
      </c>
      <c r="K32" s="50"/>
      <c r="L32" s="50"/>
      <c r="M32" s="50"/>
      <c r="N32" s="50"/>
      <c r="O32" s="51"/>
      <c r="P32" s="46">
        <f>SUM(C32:N32)</f>
        <v>0.38819444444444445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3.0555555555555551E-2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4.7222222222222221E-2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190</v>
      </c>
      <c r="D36" s="148"/>
      <c r="E36" s="147"/>
      <c r="F36" s="148"/>
      <c r="G36" s="147"/>
      <c r="H36" s="148"/>
      <c r="I36" s="147"/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189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 t="s">
        <v>191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101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</v>
      </c>
      <c r="D72" s="60">
        <v>-160.69999999999999</v>
      </c>
      <c r="E72" s="100" t="s">
        <v>118</v>
      </c>
      <c r="F72" s="60">
        <v>22.2</v>
      </c>
      <c r="G72" s="60">
        <v>21.8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-155.6</v>
      </c>
      <c r="D73" s="60">
        <v>-157</v>
      </c>
      <c r="E73" s="102" t="s">
        <v>122</v>
      </c>
      <c r="F73" s="61">
        <v>51</v>
      </c>
      <c r="G73" s="61">
        <v>39.299999999999997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-210.8</v>
      </c>
      <c r="D74" s="60">
        <v>-209.6</v>
      </c>
      <c r="E74" s="102" t="s">
        <v>127</v>
      </c>
      <c r="F74" s="62">
        <v>10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-124.4</v>
      </c>
      <c r="D75" s="60">
        <v>-127.5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32.700000000000003</v>
      </c>
      <c r="D76" s="60">
        <v>30.8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30.9</v>
      </c>
      <c r="D77" s="60">
        <v>29.4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25.9</v>
      </c>
      <c r="D78" s="60">
        <v>24.5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24.4</v>
      </c>
      <c r="D79" s="60">
        <v>23</v>
      </c>
      <c r="E79" s="100" t="s">
        <v>152</v>
      </c>
      <c r="F79" s="60">
        <v>15.3</v>
      </c>
      <c r="G79" s="60">
        <v>10.3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1.11E-5</v>
      </c>
      <c r="D80" s="64">
        <v>1.1199999999999999E-5</v>
      </c>
      <c r="E80" s="102" t="s">
        <v>157</v>
      </c>
      <c r="F80" s="61">
        <v>66.400000000000006</v>
      </c>
      <c r="G80" s="61">
        <v>74.599999999999994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183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2026-08-26T20:13:35Z</dcterms:modified>
</cp:coreProperties>
</file>