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F6D1527D-3C75-40BF-9BCD-D104B59D0109}" xr6:coauthVersionLast="47" xr6:coauthVersionMax="47" xr10:uidLastSave="{00000000-0000-0000-0000-000000000000}"/>
  <bookViews>
    <workbookView xWindow="26436" yWindow="13476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<sst xmlns="http://schemas.openxmlformats.org/spreadsheetml/2006/main" count="216" uniqueCount="203">
  <si>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</si>
  <si>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</si>
  <si>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</si>
  <si>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</si>
  <si>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</si>
  <si>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</si>
  <si>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</si>
  <si>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</si>
  <si>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</si>
  <si>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</si>
  <si>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</si>
  <si>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</si>
  <si>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</si>
  <si>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</si>
  <si>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</si>
  <si>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</si>
  <si>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</si>
  <si>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</si>
  <si>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</si>
  <si>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</si>
  <si>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</si>
  <si>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</si>
  <si>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</si>
  <si>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</si>
  <si>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</si>
  <si>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</si>
  <si>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</si>
  <si>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</si>
  <si>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</si>
  <si>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</si>
  <si>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</si>
  <si>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</si>
  <si>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</si>
  <si>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</si>
  <si>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</si>
  <si>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</si>
  <si>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</si>
  <si>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</si>
  <si>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</si>
  <si>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</si>
  <si>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</si>
  <si>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</si>
  <si>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</si>
  <si>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</si>
  <si>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</si>
  <si>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</si>
  <si>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</si>
  <si>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</si>
  <si>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</si>
  <si>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</si>
  <si>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</si>
  <si>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</si>
  <si>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</si>
  <si>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</si>
  <si>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</si>
  <si>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</si>
  <si>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</si>
  <si>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</si>
  <si>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</si>
  <si>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</si>
  <si>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</si>
  <si>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</si>
  <si>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</si>
  <si>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</si>
  <si>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</si>
  <si>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</si>
  <si>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</si>
  <si>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</si>
  <si>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</si>
  <si>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</si>
  <si>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</si>
  <si>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</si>
  <si>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</si>
  <si>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</si>
  <si>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</si>
  <si>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</si>
  <si>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</si>
  <si>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</si>
  <si>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</si>
  <si>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</si>
  <si>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</si>
  <si>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</si>
  <si>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</si>
  <si>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</si>
  <si>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</si>
  <si>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</si>
  <si>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</si>
  <si>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</si>
  <si>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</si>
  <si>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</si>
  <si>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</si>
  <si>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</si>
  <si>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</si>
  <si>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</si>
  <si>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</si>
  <si>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</si>
  <si>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</si>
  <si>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</si>
  <si>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</si>
  <si>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</si>
  <si>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</si>
  <si>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</si>
  <si>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</si>
  <si>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</si>
  <si>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</si>
  <si>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</si>
  <si>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</si>
  <si>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</si>
  <si>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</si>
  <si>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</si>
  <si>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</si>
  <si>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</si>
  <si>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</si>
  <si>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</si>
  <si>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</si>
  <si>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</si>
  <si>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</si>
  <si>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</si>
  <si>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</si>
  <si>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</si>
  <si>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</si>
  <si>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</si>
  <si>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</si>
  <si>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</si>
  <si>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</si>
  <si>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</si>
  <si>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</si>
  <si>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</si>
  <si>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</si>
  <si>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</si>
  <si>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</si>
  <si>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</si>
  <si>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</si>
  <si>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</si>
  <si>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</si>
  <si>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</si>
  <si>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</si>
  <si>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</si>
  <si>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</si>
  <si>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</si>
  <si>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</si>
  <si>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</si>
  <si>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</si>
  <si>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</si>
  <si>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</si>
  <si>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</si>
  <si>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</si>
  <si>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</si>
  <si>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</si>
  <si>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</si>
  <si>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</si>
  <si>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</si>
  <si>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</si>
  <si>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</si>
  <si>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</si>
  <si>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</si>
  <si>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</si>
  <si>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</si>
  <si>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</si>
  <si>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</si>
  <si>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</si>
  <si>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</si>
  <si>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</si>
  <si>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</si>
  <si>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</si>
  <si>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</si>
  <si>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</si>
  <si>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</si>
  <si>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</si>
  <si>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</si>
  <si>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</si>
  <si>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</si>
  <si>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</si>
  <si>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</si>
  <si>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</si>
  <si>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</si>
  <si>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</si>
  <si>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</si>
  <si>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</si>
  <si>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</si>
  <si>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</si>
  <si>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</si>
  <si>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</si>
  <si>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</si>
  <si>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</si>
  <si>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김예은</t>
    <phoneticPr fontId="3" type="noConversion"/>
  </si>
  <si>
    <t>LSST</t>
    <phoneticPr fontId="3" type="noConversion"/>
  </si>
  <si>
    <t>-</t>
    <phoneticPr fontId="3" type="noConversion"/>
  </si>
  <si>
    <t>KSP</t>
    <phoneticPr fontId="3" type="noConversion"/>
  </si>
  <si>
    <t>16s/21k 22s/21k</t>
    <phoneticPr fontId="3" type="noConversion"/>
  </si>
  <si>
    <t>9s/25k 12s/22k 16s/21k</t>
    <phoneticPr fontId="3" type="noConversion"/>
  </si>
  <si>
    <t>M_035646</t>
    <phoneticPr fontId="3" type="noConversion"/>
  </si>
  <si>
    <t>[11:02-11:15] IC S crahs로 인한 그래프 기록 없음</t>
    <phoneticPr fontId="3" type="noConversion"/>
  </si>
  <si>
    <t>[13:40] 짙은 구름으로 인한 관측 대기/ [14:12] 관측 재개</t>
    <phoneticPr fontId="3" type="noConversion"/>
  </si>
  <si>
    <t>T_035752</t>
    <phoneticPr fontId="3" type="noConversion"/>
  </si>
  <si>
    <t>C_035696-035792</t>
    <phoneticPr fontId="3" type="noConversion"/>
  </si>
  <si>
    <t>M_035754-035755:N</t>
    <phoneticPr fontId="3" type="noConversion"/>
  </si>
  <si>
    <t>N</t>
    <phoneticPr fontId="3" type="noConversion"/>
  </si>
  <si>
    <t>NNW</t>
    <phoneticPr fontId="3" type="noConversion"/>
  </si>
  <si>
    <t>NNE</t>
    <phoneticPr fontId="3" type="noConversion"/>
  </si>
  <si>
    <t>[14:47] 짙은 구름으로 인한 관측 대기/ [17:18] 관측 재개</t>
    <phoneticPr fontId="3" type="noConversion"/>
  </si>
  <si>
    <t>T_035752 관측 중 수동으로 다음 타겟으로 움직임</t>
    <phoneticPr fontId="3" type="noConversion"/>
  </si>
  <si>
    <t>[10:26-10:50] 옅은 구름이 BLG 타겟을 지나 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</si>
</sst>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31" zoomScale="145" zoomScaleNormal="145" workbookViewId="0">
      <selection activeCell="B44" sqref="B44:P44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46253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71.533923303834811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0.37569444444444444</v>
      </c>
      <c r="D9" s="8">
        <v>1.1000000000000001</v>
      </c>
      <c r="E9" s="8">
        <v>11.4</v>
      </c>
      <c r="F9" s="8">
        <v>52.8</v>
      </c>
      <c r="G9" s="36" t="s">
        <v>197</v>
      </c>
      <c r="H9" s="8">
        <v>0.6</v>
      </c>
      <c r="I9" s="36">
        <v>37.700000000000003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187</v>
      </c>
      <c r="E10" s="8">
        <v>10.6</v>
      </c>
      <c r="F10" s="8">
        <v>54.1</v>
      </c>
      <c r="G10" s="36" t="s">
        <v>198</v>
      </c>
      <c r="H10" s="8">
        <v>0.8</v>
      </c>
      <c r="I10" s="11"/>
      <c r="J10" s="9">
        <f>IF(L10, 1, 0) + IF(M10, 2, 0) + IF(N10, 4, 0) + IF(O10, 8, 0) + IF(P10, 16, 0)</f>
        <v>8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0.80208333333333337</v>
      </c>
      <c r="D11" s="15">
        <v>2.2000000000000002</v>
      </c>
      <c r="E11" s="15">
        <v>7.6</v>
      </c>
      <c r="F11" s="15">
        <v>68.099999999999994</v>
      </c>
      <c r="G11" s="36" t="s">
        <v>199</v>
      </c>
      <c r="H11" s="15">
        <v>3.9</v>
      </c>
      <c r="I11" s="16"/>
      <c r="J11" s="9">
        <f>IF(L11, 1, 0) + IF(M11, 2, 0) + IF(N11, 4, 0) + IF(O11, 8, 0) + IF(P11, 16, 0)</f>
        <v>1</v>
      </c>
      <c r="K11" s="12" t="b">
        <v>0</v>
      </c>
      <c r="L11" s="12" t="b">
        <v>1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24.426388888888887</v>
      </c>
      <c r="D12" s="19">
        <f>AVERAGE(D9:D11)</f>
        <v>1.6500000000000001</v>
      </c>
      <c r="E12" s="19">
        <f>AVERAGE(E9:E11)</f>
        <v>9.8666666666666671</v>
      </c>
      <c r="F12" s="20">
        <f>AVERAGE(F9:F11)</f>
        <v>58.333333333333336</v>
      </c>
      <c r="G12" s="21"/>
      <c r="H12" s="22">
        <f>AVERAGE(H9:H11)</f>
        <v>1.7666666666666666</v>
      </c>
      <c r="I12" s="23"/>
      <c r="J12" s="24">
        <f>AVERAGE(J9:J11)</f>
        <v>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188</v>
      </c>
      <c r="G16" s="27" t="s">
        <v>186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0.3263888888888889</v>
      </c>
      <c r="D17" s="28">
        <v>0.32708333333333334</v>
      </c>
      <c r="E17" s="28">
        <v>0.35</v>
      </c>
      <c r="F17" s="28">
        <v>0.72361111111111109</v>
      </c>
      <c r="G17" s="28">
        <v>0.75972222222222219</v>
      </c>
      <c r="H17" s="28">
        <v>0.80555555555555558</v>
      </c>
      <c r="I17" s="28">
        <v>0.8256944444444444</v>
      </c>
      <c r="J17" s="28"/>
      <c r="K17" s="28"/>
      <c r="L17" s="28"/>
      <c r="M17" s="28"/>
      <c r="N17" s="28"/>
      <c r="O17" s="28"/>
      <c r="P17" s="28">
        <v>0.8305555555555556</v>
      </c>
    </row>
    <row r="18" spans="2:16" ht="14.1" customHeight="1" x14ac:dyDescent="0.35">
      <c r="B18" s="35" t="s">
        <v>42</v>
      </c>
      <c r="C18" s="27">
        <v>35558</v>
      </c>
      <c r="D18" s="27">
        <v>35559</v>
      </c>
      <c r="E18" s="27">
        <v>35577</v>
      </c>
      <c r="F18" s="27">
        <v>35729</v>
      </c>
      <c r="G18" s="27">
        <v>35753</v>
      </c>
      <c r="H18" s="27">
        <v>35781</v>
      </c>
      <c r="I18" s="27">
        <v>35793</v>
      </c>
      <c r="J18" s="27"/>
      <c r="K18" s="27"/>
      <c r="L18" s="27"/>
      <c r="M18" s="27"/>
      <c r="N18" s="27"/>
      <c r="O18" s="27"/>
      <c r="P18" s="117">
        <v>35798</v>
      </c>
    </row>
    <row r="19" spans="2:16" ht="14.1" customHeight="1" thickBot="1" x14ac:dyDescent="0.4">
      <c r="B19" s="13" t="s">
        <v>43</v>
      </c>
      <c r="C19" s="29"/>
      <c r="D19" s="27">
        <v>35571</v>
      </c>
      <c r="E19" s="30">
        <v>35728</v>
      </c>
      <c r="F19" s="30">
        <v>35752</v>
      </c>
      <c r="G19" s="30">
        <v>35780</v>
      </c>
      <c r="H19" s="30">
        <v>35792</v>
      </c>
      <c r="I19" s="30">
        <v>35797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152</v>
      </c>
      <c r="F20" s="33">
        <f>IF(ISNUMBER(F18),F19-F18+1,"")</f>
        <v>24</v>
      </c>
      <c r="G20" s="33">
        <f>IF(ISNUMBER(G18),G19-G18+1,"")</f>
        <v>28</v>
      </c>
      <c r="H20" s="33">
        <f>IF(ISNUMBER(H18),H19-H18+1,"")</f>
        <v>12</v>
      </c>
      <c r="I20" s="33">
        <f t="shared" ref="I20:O20" si="0">IF(ISNUMBER(I18),I19-I18+1,"")</f>
        <v>5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>
        <v>0.33611111111111114</v>
      </c>
      <c r="D24" s="106">
        <v>0.33819444444444446</v>
      </c>
      <c r="E24" s="113" t="s">
        <v>178</v>
      </c>
      <c r="F24" s="165" t="s">
        <v>190</v>
      </c>
      <c r="G24" s="165"/>
      <c r="H24" s="165"/>
      <c r="I24" s="165"/>
      <c r="J24" s="106"/>
      <c r="K24" s="106"/>
      <c r="L24" s="36" t="s">
        <v>181</v>
      </c>
      <c r="M24" s="168"/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>
        <v>0.34027777777777779</v>
      </c>
      <c r="D26" s="106">
        <v>0.34097222222222223</v>
      </c>
      <c r="E26" s="113" t="s">
        <v>165</v>
      </c>
      <c r="F26" s="165" t="s">
        <v>189</v>
      </c>
      <c r="G26" s="165"/>
      <c r="H26" s="165"/>
      <c r="I26" s="165"/>
      <c r="J26" s="106"/>
      <c r="K26" s="106"/>
      <c r="L26" s="36" t="s">
        <v>176</v>
      </c>
      <c r="M26" s="165"/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0.24930555555555556</v>
      </c>
      <c r="D30" s="43">
        <v>0.13541666666666666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0.42638888888888887</v>
      </c>
    </row>
    <row r="31" spans="2:16" ht="14.1" customHeight="1" x14ac:dyDescent="0.35">
      <c r="B31" s="37" t="s">
        <v>170</v>
      </c>
      <c r="C31" s="47">
        <v>0.27500000000000002</v>
      </c>
      <c r="D31" s="7">
        <v>0.13541666666666666</v>
      </c>
      <c r="E31" s="7"/>
      <c r="F31" s="7"/>
      <c r="G31" s="7"/>
      <c r="H31" s="7"/>
      <c r="I31" s="7"/>
      <c r="J31" s="7">
        <v>4.3749999999999997E-2</v>
      </c>
      <c r="K31" s="7">
        <v>1.6666666666666666E-2</v>
      </c>
      <c r="L31" s="7"/>
      <c r="M31" s="7"/>
      <c r="N31" s="7"/>
      <c r="O31" s="48"/>
      <c r="P31" s="46">
        <f>SUM(C31:N31)</f>
        <v>0.47083333333333333</v>
      </c>
    </row>
    <row r="32" spans="2:16" ht="14.1" customHeight="1" x14ac:dyDescent="0.35">
      <c r="B32" s="37" t="s">
        <v>65</v>
      </c>
      <c r="C32" s="49">
        <v>3.5416666666666666E-2</v>
      </c>
      <c r="D32" s="50">
        <v>9.8611111111111108E-2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0.13402777777777777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0.23958333333333337</v>
      </c>
      <c r="D34" s="110">
        <f t="shared" ref="D34:P34" si="1">D31-D32-D33</f>
        <v>3.680555555555555E-2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4.3749999999999997E-2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0.33680555555555558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191</v>
      </c>
      <c r="D36" s="156"/>
      <c r="E36" s="155" t="s">
        <v>195</v>
      </c>
      <c r="F36" s="156"/>
      <c r="G36" s="155" t="s">
        <v>194</v>
      </c>
      <c r="H36" s="156"/>
      <c r="I36" s="155" t="s">
        <v>196</v>
      </c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202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 t="s">
        <v>192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 t="s">
        <v>193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 t="s">
        <v>200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 t="s">
        <v>201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1393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</v>
      </c>
      <c r="D72" s="60">
        <v>-160.5</v>
      </c>
      <c r="E72" s="100" t="s">
        <v>118</v>
      </c>
      <c r="F72" s="60">
        <v>23.1</v>
      </c>
      <c r="G72" s="60">
        <v>22.5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-155.4</v>
      </c>
      <c r="D73" s="60">
        <v>-156.9</v>
      </c>
      <c r="E73" s="102" t="s">
        <v>122</v>
      </c>
      <c r="F73" s="61">
        <v>33.6</v>
      </c>
      <c r="G73" s="61">
        <v>33.1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-208.2</v>
      </c>
      <c r="D74" s="60">
        <v>-204.2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</v>
      </c>
      <c r="D75" s="60">
        <v>-127.3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32.799999999999997</v>
      </c>
      <c r="D76" s="60">
        <v>31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31.2</v>
      </c>
      <c r="D77" s="60">
        <v>29.8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26.3</v>
      </c>
      <c r="D78" s="60">
        <v>24.9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24.8</v>
      </c>
      <c r="D79" s="60">
        <v>23.4</v>
      </c>
      <c r="E79" s="100" t="s">
        <v>152</v>
      </c>
      <c r="F79" s="60">
        <v>15.6</v>
      </c>
      <c r="G79" s="60">
        <v>10.3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1.08E-5</v>
      </c>
      <c r="D80" s="64">
        <v>1.0900000000000001E-5</v>
      </c>
      <c r="E80" s="102" t="s">
        <v>157</v>
      </c>
      <c r="F80" s="61">
        <v>55.4</v>
      </c>
      <c r="G80" s="61">
        <v>72.099999999999994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184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2026-08-19T20:03:38Z</dcterms:modified>
</cp:coreProperties>
</file>