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75FC4F2D-0E31-4E40-946D-5ED11A1523E3}" xr6:coauthVersionLast="47" xr6:coauthVersionMax="47" xr10:uidLastSave="{00000000-0000-0000-0000-000000000000}"/>
  <bookViews>
    <workbookView xWindow="25968" yWindow="14496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<sst xmlns="http://schemas.openxmlformats.org/spreadsheetml/2006/main" count="216" uniqueCount="202">
  <si>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</si>
  <si>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</si>
  <si>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</si>
  <si>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</si>
  <si>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</si>
  <si>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</si>
  <si>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</si>
  <si>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</si>
  <si>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</si>
  <si>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</si>
  <si>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</si>
  <si>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</si>
  <si>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</si>
  <si>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</si>
  <si>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</si>
  <si>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</si>
  <si>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</si>
  <si>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</si>
  <si>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</si>
  <si>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</si>
  <si>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</si>
  <si>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</si>
  <si>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</si>
  <si>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</si>
  <si>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</si>
  <si>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</si>
  <si>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</si>
  <si>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</si>
  <si>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</si>
  <si>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</si>
  <si>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</si>
  <si>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</si>
  <si>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</si>
  <si>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</si>
  <si>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</si>
  <si>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</si>
  <si>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</si>
  <si>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</si>
  <si>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</si>
  <si>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</si>
  <si>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</si>
  <si>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</si>
  <si>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</si>
  <si>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</si>
  <si>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</si>
  <si>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</si>
  <si>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</si>
  <si>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</si>
  <si>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</si>
  <si>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</si>
  <si>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</si>
  <si>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</si>
  <si>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</si>
  <si>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</si>
  <si>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</si>
  <si>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</si>
  <si>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</si>
  <si>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</si>
  <si>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</si>
  <si>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</si>
  <si>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</si>
  <si>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</si>
  <si>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</si>
  <si>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</si>
  <si>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</si>
  <si>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</si>
  <si>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</si>
  <si>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</si>
  <si>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</si>
  <si>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</si>
  <si>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</si>
  <si>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</si>
  <si>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</si>
  <si>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</si>
  <si>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</si>
  <si>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</si>
  <si>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</si>
  <si>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</si>
  <si>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</si>
  <si>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</si>
  <si>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</si>
  <si>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</si>
  <si>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</si>
  <si>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</si>
  <si>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</si>
  <si>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</si>
  <si>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</si>
  <si>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</si>
  <si>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</si>
  <si>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</si>
  <si>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</si>
  <si>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</si>
  <si>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</si>
  <si>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</si>
  <si>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</si>
  <si>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</si>
  <si>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</si>
  <si>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</si>
  <si>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</si>
  <si>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</si>
  <si>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</si>
  <si>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</si>
  <si>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</si>
  <si>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</si>
  <si>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</si>
  <si>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</si>
  <si>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</si>
  <si>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</si>
  <si>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</si>
  <si>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</si>
  <si>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</si>
  <si>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</si>
  <si>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</si>
  <si>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</si>
  <si>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</si>
  <si>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</si>
  <si>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</si>
  <si>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</si>
  <si>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</si>
  <si>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</si>
  <si>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</si>
  <si>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</si>
  <si>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</si>
  <si>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</si>
  <si>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</si>
  <si>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</si>
  <si>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</si>
  <si>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</si>
  <si>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</si>
  <si>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</si>
  <si>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</si>
  <si>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</si>
  <si>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</si>
  <si>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</si>
  <si>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</si>
  <si>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</si>
  <si>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</si>
  <si>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</si>
  <si>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</si>
  <si>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</si>
  <si>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</si>
  <si>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</si>
  <si>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</si>
  <si>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</si>
  <si>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</si>
  <si>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</si>
  <si>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</si>
  <si>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</si>
  <si>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</si>
  <si>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</si>
  <si>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</si>
  <si>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</si>
  <si>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</si>
  <si>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</si>
  <si>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</si>
  <si>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</si>
  <si>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</si>
  <si>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</si>
  <si>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</si>
  <si>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</si>
  <si>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</si>
  <si>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</si>
  <si>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</si>
  <si>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</si>
  <si>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</si>
  <si>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</si>
  <si>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</si>
  <si>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</si>
  <si>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</si>
  <si>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</si>
  <si>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</si>
  <si>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</si>
  <si>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</si>
  <si>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</si>
  <si>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</si>
  <si>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</si>
  <si>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</si>
  <si>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</si>
  <si>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</si>
  <si>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</si>
  <si>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</si>
  <si>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</si>
  <si>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</si>
  <si>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</si>
  <si>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</si>
  <si>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김예은</t>
    <phoneticPr fontId="3" type="noConversion"/>
  </si>
  <si>
    <t>LSST</t>
    <phoneticPr fontId="3" type="noConversion"/>
  </si>
  <si>
    <t>-</t>
    <phoneticPr fontId="3" type="noConversion"/>
  </si>
  <si>
    <t>KSP</t>
    <phoneticPr fontId="3" type="noConversion"/>
  </si>
  <si>
    <t>20s/26k 25s/24k</t>
    <phoneticPr fontId="3" type="noConversion"/>
  </si>
  <si>
    <t>7s/23k 10s/23k 14s/22k</t>
    <phoneticPr fontId="3" type="noConversion"/>
  </si>
  <si>
    <t xml:space="preserve"> </t>
    <phoneticPr fontId="3" type="noConversion"/>
  </si>
  <si>
    <t>[13:24] 높은 습도(vaisala 83%/ 2.3m 94%/ 외벽 습기)로 인한 관측 대기/ [16:20] 관측 재개</t>
    <phoneticPr fontId="3" type="noConversion"/>
  </si>
  <si>
    <t>E_035524</t>
    <phoneticPr fontId="3" type="noConversion"/>
  </si>
  <si>
    <t>E_035524 여러 차례 포인팅 실패로 수동 관측</t>
    <phoneticPr fontId="3" type="noConversion"/>
  </si>
  <si>
    <t>망원경 연결 끊김 없고 수동으로 망원경을 관측 위치로 보내도 포인팅 실패가 계속 됨/ 망원경을 stow 한 후 다시 관측 위치로 보냄</t>
    <phoneticPr fontId="3" type="noConversion"/>
  </si>
  <si>
    <t>E</t>
    <phoneticPr fontId="3" type="noConversion"/>
  </si>
  <si>
    <t>NE</t>
    <phoneticPr fontId="3" type="noConversion"/>
  </si>
  <si>
    <t>G_035478-035480</t>
    <phoneticPr fontId="3" type="noConversion"/>
  </si>
  <si>
    <t>35s/22k 27s/26k 15s/25k</t>
    <phoneticPr fontId="3" type="noConversion"/>
  </si>
  <si>
    <t>35s/26k 25s/25k 16s/21k</t>
    <phoneticPr fontId="3" type="noConversion"/>
  </si>
  <si>
    <t>DS9(영상확인) 3회 꺼짐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</si>
</sst>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85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46252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73.008849557522126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0.37569444444444444</v>
      </c>
      <c r="D9" s="8">
        <v>1.2</v>
      </c>
      <c r="E9" s="8">
        <v>9.8000000000000007</v>
      </c>
      <c r="F9" s="8">
        <v>64</v>
      </c>
      <c r="G9" s="36" t="s">
        <v>196</v>
      </c>
      <c r="H9" s="8">
        <v>4.4000000000000004</v>
      </c>
      <c r="I9" s="36">
        <v>27.7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187</v>
      </c>
      <c r="E10" s="8">
        <v>6.8</v>
      </c>
      <c r="F10" s="8">
        <v>84</v>
      </c>
      <c r="G10" s="36" t="s">
        <v>196</v>
      </c>
      <c r="H10" s="8">
        <v>4.5999999999999996</v>
      </c>
      <c r="I10" s="11"/>
      <c r="J10" s="9">
        <f>IF(L10, 1, 0) + IF(M10, 2, 0) + IF(N10, 4, 0) + IF(O10, 8, 0) + IF(P10, 16, 0)</f>
        <v>4</v>
      </c>
      <c r="K10" s="12" t="b">
        <v>0</v>
      </c>
      <c r="L10" s="12" t="b">
        <v>0</v>
      </c>
      <c r="M10" s="12" t="b">
        <v>0</v>
      </c>
      <c r="N10" s="12" t="b">
        <v>1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0.80277777777777781</v>
      </c>
      <c r="D11" s="15">
        <v>2</v>
      </c>
      <c r="E11" s="15">
        <v>8.3000000000000007</v>
      </c>
      <c r="F11" s="15">
        <v>61.9</v>
      </c>
      <c r="G11" s="36" t="s">
        <v>197</v>
      </c>
      <c r="H11" s="15">
        <v>4.5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24.427083333333332</v>
      </c>
      <c r="D12" s="19">
        <f>AVERAGE(D9:D11)</f>
        <v>1.6</v>
      </c>
      <c r="E12" s="19">
        <f>AVERAGE(E9:E11)</f>
        <v>8.3000000000000007</v>
      </c>
      <c r="F12" s="20">
        <f>AVERAGE(F9:F11)</f>
        <v>69.966666666666669</v>
      </c>
      <c r="G12" s="21"/>
      <c r="H12" s="22">
        <f>AVERAGE(H9:H11)</f>
        <v>4.5</v>
      </c>
      <c r="I12" s="23"/>
      <c r="J12" s="24">
        <f>AVERAGE(J9:J11)</f>
        <v>1.3333333333333333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188</v>
      </c>
      <c r="G16" s="27" t="s">
        <v>186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0.32361111111111113</v>
      </c>
      <c r="D17" s="28">
        <v>0.32500000000000001</v>
      </c>
      <c r="E17" s="28">
        <v>0.35208333333333336</v>
      </c>
      <c r="F17" s="28">
        <v>0.68263888888888891</v>
      </c>
      <c r="G17" s="28">
        <v>0.75972222222222219</v>
      </c>
      <c r="H17" s="28">
        <v>0.80486111111111114</v>
      </c>
      <c r="I17" s="28">
        <v>0.83263888888888893</v>
      </c>
      <c r="J17" s="28"/>
      <c r="K17" s="28"/>
      <c r="L17" s="28"/>
      <c r="M17" s="28"/>
      <c r="N17" s="28"/>
      <c r="O17" s="28"/>
      <c r="P17" s="28">
        <v>0.84444444444444444</v>
      </c>
    </row>
    <row r="18" spans="2:16" ht="14.1" customHeight="1" x14ac:dyDescent="0.35">
      <c r="B18" s="35" t="s">
        <v>42</v>
      </c>
      <c r="C18" s="27">
        <v>35305</v>
      </c>
      <c r="D18" s="27">
        <v>35306</v>
      </c>
      <c r="E18" s="27">
        <v>35325</v>
      </c>
      <c r="F18" s="27">
        <v>35459</v>
      </c>
      <c r="G18" s="27">
        <v>35509</v>
      </c>
      <c r="H18" s="27">
        <v>35534</v>
      </c>
      <c r="I18" s="27">
        <v>35546</v>
      </c>
      <c r="J18" s="27"/>
      <c r="K18" s="27"/>
      <c r="L18" s="27"/>
      <c r="M18" s="27"/>
      <c r="N18" s="27"/>
      <c r="O18" s="27"/>
      <c r="P18" s="117">
        <v>35557</v>
      </c>
    </row>
    <row r="19" spans="2:16" ht="14.1" customHeight="1" thickBot="1" x14ac:dyDescent="0.4">
      <c r="B19" s="13" t="s">
        <v>43</v>
      </c>
      <c r="C19" s="29"/>
      <c r="D19" s="27">
        <v>35318</v>
      </c>
      <c r="E19" s="30">
        <v>35458</v>
      </c>
      <c r="F19" s="30">
        <v>35508</v>
      </c>
      <c r="G19" s="30">
        <v>35533</v>
      </c>
      <c r="H19" s="30">
        <v>35545</v>
      </c>
      <c r="I19" s="30">
        <v>35556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13</v>
      </c>
      <c r="E20" s="33">
        <f>IF(ISNUMBER(E18),E19-E18+1,"")</f>
        <v>134</v>
      </c>
      <c r="F20" s="33">
        <f>IF(ISNUMBER(F18),F19-F18+1,"")</f>
        <v>50</v>
      </c>
      <c r="G20" s="33">
        <f>IF(ISNUMBER(G18),G19-G18+1,"")</f>
        <v>25</v>
      </c>
      <c r="H20" s="33">
        <f>IF(ISNUMBER(H18),H19-H18+1,"")</f>
        <v>12</v>
      </c>
      <c r="I20" s="33">
        <f t="shared" ref="I20:O20" si="0">IF(ISNUMBER(I18),I19-I18+1,"")</f>
        <v>11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>
        <v>0.33611111111111114</v>
      </c>
      <c r="D23" s="116">
        <v>0.33819444444444446</v>
      </c>
      <c r="E23" s="36" t="s">
        <v>48</v>
      </c>
      <c r="F23" s="156" t="s">
        <v>190</v>
      </c>
      <c r="G23" s="156"/>
      <c r="H23" s="156"/>
      <c r="I23" s="156"/>
      <c r="J23" s="106">
        <v>0.83263888888888893</v>
      </c>
      <c r="K23" s="106">
        <v>0.83472222222222225</v>
      </c>
      <c r="L23" s="116" t="s">
        <v>165</v>
      </c>
      <c r="M23" s="156" t="s">
        <v>200</v>
      </c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 t="s">
        <v>191</v>
      </c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>
        <v>0.34027777777777779</v>
      </c>
      <c r="D25" s="116">
        <v>0.34097222222222223</v>
      </c>
      <c r="E25" s="113" t="s">
        <v>171</v>
      </c>
      <c r="F25" s="156" t="s">
        <v>189</v>
      </c>
      <c r="G25" s="156"/>
      <c r="H25" s="156"/>
      <c r="I25" s="156"/>
      <c r="J25" s="106">
        <v>0.83611111111111114</v>
      </c>
      <c r="K25" s="106">
        <v>0.83888888888888891</v>
      </c>
      <c r="L25" s="36" t="s">
        <v>49</v>
      </c>
      <c r="M25" s="156" t="s">
        <v>199</v>
      </c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0.25277777777777777</v>
      </c>
      <c r="D30" s="43">
        <v>0.13263888888888889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0.42708333333333331</v>
      </c>
    </row>
    <row r="31" spans="2:16" ht="14.1" customHeight="1" x14ac:dyDescent="0.35">
      <c r="B31" s="37" t="s">
        <v>170</v>
      </c>
      <c r="C31" s="47">
        <v>0.27638888888888891</v>
      </c>
      <c r="D31" s="7">
        <v>0.13263888888888889</v>
      </c>
      <c r="E31" s="7"/>
      <c r="F31" s="7"/>
      <c r="G31" s="7"/>
      <c r="H31" s="7"/>
      <c r="I31" s="7"/>
      <c r="J31" s="7">
        <v>4.5138888888888888E-2</v>
      </c>
      <c r="K31" s="7">
        <v>1.6666666666666666E-2</v>
      </c>
      <c r="L31" s="7"/>
      <c r="M31" s="7"/>
      <c r="N31" s="7"/>
      <c r="O31" s="48"/>
      <c r="P31" s="46">
        <f>SUM(C31:N31)</f>
        <v>0.47083333333333333</v>
      </c>
    </row>
    <row r="32" spans="2:16" ht="14.1" customHeight="1" x14ac:dyDescent="0.35">
      <c r="B32" s="37" t="s">
        <v>65</v>
      </c>
      <c r="C32" s="49">
        <v>7.2916666666666671E-2</v>
      </c>
      <c r="D32" s="50">
        <v>5.4166666666666669E-2</v>
      </c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0.12708333333333333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0.20347222222222222</v>
      </c>
      <c r="D34" s="110">
        <f t="shared" ref="D34:P34" si="1">D31-D32-D33</f>
        <v>7.8472222222222221E-2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4.5138888888888888E-2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0.34375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193</v>
      </c>
      <c r="D36" s="147"/>
      <c r="E36" s="146" t="s">
        <v>198</v>
      </c>
      <c r="F36" s="147"/>
      <c r="G36" s="146"/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192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194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195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1269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-159.6</v>
      </c>
      <c r="D72" s="60">
        <v>-161</v>
      </c>
      <c r="E72" s="100" t="s">
        <v>118</v>
      </c>
      <c r="F72" s="60">
        <v>23.2</v>
      </c>
      <c r="G72" s="60">
        <v>21.6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-155.6</v>
      </c>
      <c r="D73" s="60">
        <v>-157.30000000000001</v>
      </c>
      <c r="E73" s="102" t="s">
        <v>122</v>
      </c>
      <c r="F73" s="61">
        <v>34.4</v>
      </c>
      <c r="G73" s="61">
        <v>33.700000000000003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-212.6</v>
      </c>
      <c r="D74" s="60">
        <v>-204.3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-124.6</v>
      </c>
      <c r="D75" s="60">
        <v>-128.80000000000001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32.700000000000003</v>
      </c>
      <c r="D76" s="60">
        <v>30.8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31.1</v>
      </c>
      <c r="D77" s="60">
        <v>29.5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26.2</v>
      </c>
      <c r="D78" s="60">
        <v>24.6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24.8</v>
      </c>
      <c r="D79" s="60">
        <v>23.2</v>
      </c>
      <c r="E79" s="100" t="s">
        <v>152</v>
      </c>
      <c r="F79" s="60">
        <v>15.1</v>
      </c>
      <c r="G79" s="60">
        <v>9.1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1.06E-5</v>
      </c>
      <c r="D80" s="64">
        <v>1.0900000000000001E-5</v>
      </c>
      <c r="E80" s="102" t="s">
        <v>157</v>
      </c>
      <c r="F80" s="61">
        <v>64.2</v>
      </c>
      <c r="G80" s="61">
        <v>71.099999999999994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184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 t="s">
        <v>201</v>
      </c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2026-08-18T20:23:46Z</dcterms:modified>
</cp:coreProperties>
</file>