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2A193B6A-2B33-4FC0-9ED3-27D3404B52EA}" xr6:coauthVersionLast="47" xr6:coauthVersionMax="47" xr10:uidLastSave="{00000000-0000-0000-0000-000000000000}"/>
  <bookViews>
    <workbookView xWindow="25020" yWindow="5952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<sst xmlns="http://schemas.openxmlformats.org/spreadsheetml/2006/main" count="220" uniqueCount="207">
  <si>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</si>
  <si>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</si>
  <si>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</si>
  <si>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</si>
  <si>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</si>
  <si>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</si>
  <si>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</si>
  <si>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</si>
  <si>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</si>
  <si>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</si>
  <si>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</si>
  <si>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</si>
  <si>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</si>
  <si>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</si>
  <si>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</si>
  <si>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</si>
  <si>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</si>
  <si>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</si>
  <si>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</si>
  <si>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</si>
  <si>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</si>
  <si>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</si>
  <si>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</si>
  <si>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</si>
  <si>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</si>
  <si>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</si>
  <si>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</si>
  <si>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</si>
  <si>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</si>
  <si>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</si>
  <si>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</si>
  <si>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</si>
  <si>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</si>
  <si>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</si>
  <si>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</si>
  <si>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</si>
  <si>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</si>
  <si>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</si>
  <si>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</si>
  <si>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</si>
  <si>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</si>
  <si>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</si>
  <si>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</si>
  <si>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</si>
  <si>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</si>
  <si>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</si>
  <si>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</si>
  <si>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</si>
  <si>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</si>
  <si>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</si>
  <si>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</si>
  <si>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</si>
  <si>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</si>
  <si>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</si>
  <si>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</si>
  <si>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</si>
  <si>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</si>
  <si>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</si>
  <si>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</si>
  <si>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</si>
  <si>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</si>
  <si>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</si>
  <si>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</si>
  <si>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</si>
  <si>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</si>
  <si>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</si>
  <si>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</si>
  <si>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</si>
  <si>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</si>
  <si>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</si>
  <si>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</si>
  <si>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</si>
  <si>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</si>
  <si>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</si>
  <si>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</si>
  <si>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</si>
  <si>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</si>
  <si>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</si>
  <si>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</si>
  <si>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</si>
  <si>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</si>
  <si>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</si>
  <si>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</si>
  <si>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</si>
  <si>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</si>
  <si>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</si>
  <si>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</si>
  <si>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</si>
  <si>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</si>
  <si>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</si>
  <si>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</si>
  <si>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</si>
  <si>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</si>
  <si>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</si>
  <si>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</si>
  <si>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</si>
  <si>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</si>
  <si>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</si>
  <si>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</si>
  <si>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</si>
  <si>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</si>
  <si>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</si>
  <si>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</si>
  <si>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</si>
  <si>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</si>
  <si>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</si>
  <si>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</si>
  <si>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</si>
  <si>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</si>
  <si>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</si>
  <si>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</si>
  <si>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</si>
  <si>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</si>
  <si>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</si>
  <si>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</si>
  <si>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</si>
  <si>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</si>
  <si>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</si>
  <si>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</si>
  <si>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</si>
  <si>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</si>
  <si>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</si>
  <si>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</si>
  <si>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</si>
  <si>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</si>
  <si>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</si>
  <si>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</si>
  <si>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</si>
  <si>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</si>
  <si>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</si>
  <si>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</si>
  <si>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</si>
  <si>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</si>
  <si>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</si>
  <si>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</si>
  <si>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</si>
  <si>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</si>
  <si>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</si>
  <si>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</si>
  <si>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</si>
  <si>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</si>
  <si>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</si>
  <si>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</si>
  <si>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</si>
  <si>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</si>
  <si>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</si>
  <si>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</si>
  <si>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</si>
  <si>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</si>
  <si>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</si>
  <si>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</si>
  <si>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</si>
  <si>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</si>
  <si>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</si>
  <si>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</si>
  <si>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</si>
  <si>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</si>
  <si>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</si>
  <si>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</si>
  <si>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</si>
  <si>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</si>
  <si>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</si>
  <si>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</si>
  <si>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</si>
  <si>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</si>
  <si>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</si>
  <si>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</si>
  <si>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</si>
  <si>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</si>
  <si>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</si>
  <si>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</si>
  <si>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</si>
  <si>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</si>
  <si>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</si>
  <si>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</si>
  <si>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</si>
  <si>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</si>
  <si>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</si>
  <si>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</si>
  <si>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</si>
  <si>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</si>
  <si>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</si>
  <si>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</si>
  <si>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</si>
  <si>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</si>
  <si>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</si>
  <si>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LSTT</t>
    <phoneticPr fontId="3" type="noConversion"/>
  </si>
  <si>
    <t>I_034372-034373</t>
    <phoneticPr fontId="3" type="noConversion"/>
  </si>
  <si>
    <t>I_034372-034373 projid가 BLG가 아닌 ALL로 잘못 들어감</t>
    <phoneticPr fontId="3" type="noConversion"/>
  </si>
  <si>
    <t>T_034378</t>
    <phoneticPr fontId="3" type="noConversion"/>
  </si>
  <si>
    <t>E_034379</t>
    <phoneticPr fontId="3" type="noConversion"/>
  </si>
  <si>
    <t>E_034379 PC-TCS와의 연결 오류로 돔에 의해 가려짐</t>
    <phoneticPr fontId="3" type="noConversion"/>
  </si>
  <si>
    <t>T_034383</t>
    <phoneticPr fontId="3" type="noConversion"/>
  </si>
  <si>
    <t>-</t>
    <phoneticPr fontId="3" type="noConversion"/>
  </si>
  <si>
    <t>T_034395</t>
    <phoneticPr fontId="3" type="noConversion"/>
  </si>
  <si>
    <t>[8:32-8:45]/ [8:53-9:10]/ [9:37-9:50] 망원경과 PC-TCS(Ha -00:49:07.61/ Dec -31:06:02.65)와의 연결이 계속해서 끊김 / tcs_reset/ 모터-EIB-프로그램 재실행</t>
    <phoneticPr fontId="3" type="noConversion"/>
  </si>
  <si>
    <t>T_034403</t>
    <phoneticPr fontId="3" type="noConversion"/>
  </si>
  <si>
    <t>T_034378/ T_034383/ T_034395/ T_034403 PC-TCS와 연결이 끊겨 별이 흐름</t>
    <phoneticPr fontId="3" type="noConversion"/>
  </si>
  <si>
    <t>[10:07-10:27] 망원경과 PC-TCS(Ha -00:27:53.10/ Dec -27:49:40.06)와의 연결이 계속해서 끊김 / tcs_reset/ 모터-EIB-프로그램/ akd 재실행</t>
    <phoneticPr fontId="3" type="noConversion"/>
  </si>
  <si>
    <t>I_034483</t>
    <phoneticPr fontId="3" type="noConversion"/>
  </si>
  <si>
    <t>I_034483 filter I값 누락됨</t>
    <phoneticPr fontId="3" type="noConversion"/>
  </si>
  <si>
    <t>[13:38-13:42] Raritan이 connection error로 갑자기 꺼젺으나 관측에는 영향 없이 계속 진행됨</t>
    <phoneticPr fontId="3" type="noConversion"/>
  </si>
  <si>
    <t>NW</t>
    <phoneticPr fontId="3" type="noConversion"/>
  </si>
  <si>
    <t>SE</t>
    <phoneticPr fontId="3" type="noConversion"/>
  </si>
  <si>
    <t>ESE</t>
    <phoneticPr fontId="3" type="noConversion"/>
  </si>
  <si>
    <t>M_034645</t>
    <phoneticPr fontId="3" type="noConversion"/>
  </si>
  <si>
    <t>M_034645 ICS crash로 인해 영상 없음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</si>
</sst>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O77" sqref="O77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46248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90.86892488954345</v>
      </c>
      <c r="M3" s="151"/>
      <c r="N3" s="66" t="s">
        <v>3</v>
      </c>
      <c r="O3" s="151">
        <f>(P31-P33)/P31*100</f>
        <v>90.86892488954345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0.37430555555555556</v>
      </c>
      <c r="D9" s="8" t="s">
        <v>193</v>
      </c>
      <c r="E9" s="8">
        <v>6.7</v>
      </c>
      <c r="F9" s="8">
        <v>75.2</v>
      </c>
      <c r="G9" s="36" t="s">
        <v>202</v>
      </c>
      <c r="H9" s="8">
        <v>3.4</v>
      </c>
      <c r="I9" s="36">
        <v>1.7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1.5</v>
      </c>
      <c r="E10" s="8">
        <v>7</v>
      </c>
      <c r="F10" s="8">
        <v>70.8</v>
      </c>
      <c r="G10" s="36" t="s">
        <v>203</v>
      </c>
      <c r="H10" s="8">
        <v>3.7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0.80555555555555558</v>
      </c>
      <c r="D11" s="15">
        <v>2.5</v>
      </c>
      <c r="E11" s="15">
        <v>6.2</v>
      </c>
      <c r="F11" s="15">
        <v>75.099999999999994</v>
      </c>
      <c r="G11" s="36" t="s">
        <v>204</v>
      </c>
      <c r="H11" s="15">
        <v>5.7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24.431250000000002</v>
      </c>
      <c r="D12" s="19">
        <f>AVERAGE(D9:D11)</f>
        <v>2</v>
      </c>
      <c r="E12" s="19">
        <f>AVERAGE(E9:E11)</f>
        <v>6.6333333333333329</v>
      </c>
      <c r="F12" s="20">
        <f>AVERAGE(F9:F11)</f>
        <v>73.7</v>
      </c>
      <c r="G12" s="21"/>
      <c r="H12" s="22">
        <f>AVERAGE(H9:H11)</f>
        <v>4.2666666666666666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186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0.31319444444444444</v>
      </c>
      <c r="D17" s="28">
        <v>0.31388888888888888</v>
      </c>
      <c r="E17" s="28">
        <v>0.35</v>
      </c>
      <c r="F17" s="28">
        <v>0.63541666666666663</v>
      </c>
      <c r="G17" s="28">
        <v>0.80763888888888891</v>
      </c>
      <c r="H17" s="28">
        <v>0.83125000000000004</v>
      </c>
      <c r="I17" s="28"/>
      <c r="J17" s="28"/>
      <c r="K17" s="28"/>
      <c r="L17" s="28"/>
      <c r="M17" s="28"/>
      <c r="N17" s="28"/>
      <c r="O17" s="28"/>
      <c r="P17" s="28">
        <v>0.83472222222222225</v>
      </c>
    </row>
    <row r="18" spans="2:16" ht="14.1" customHeight="1" x14ac:dyDescent="0.35">
      <c r="B18" s="35" t="s">
        <v>42</v>
      </c>
      <c r="C18" s="27">
        <v>34366</v>
      </c>
      <c r="D18" s="27">
        <v>34367</v>
      </c>
      <c r="E18" s="27">
        <v>34377</v>
      </c>
      <c r="F18" s="27">
        <v>34536</v>
      </c>
      <c r="G18" s="27">
        <v>34646</v>
      </c>
      <c r="H18" s="27">
        <v>34658</v>
      </c>
      <c r="I18" s="27"/>
      <c r="J18" s="27"/>
      <c r="K18" s="27"/>
      <c r="L18" s="27"/>
      <c r="M18" s="27"/>
      <c r="N18" s="27"/>
      <c r="O18" s="27"/>
      <c r="P18" s="117">
        <v>34663</v>
      </c>
    </row>
    <row r="19" spans="2:16" ht="14.1" customHeight="1" thickBot="1" x14ac:dyDescent="0.4">
      <c r="B19" s="13" t="s">
        <v>43</v>
      </c>
      <c r="C19" s="29"/>
      <c r="D19" s="27">
        <v>34371</v>
      </c>
      <c r="E19" s="30">
        <v>34535</v>
      </c>
      <c r="F19" s="30">
        <v>34643</v>
      </c>
      <c r="G19" s="30">
        <v>34657</v>
      </c>
      <c r="H19" s="30">
        <v>34662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159</v>
      </c>
      <c r="F20" s="33">
        <f>IF(ISNUMBER(F18),F19-F18+1,"")</f>
        <v>108</v>
      </c>
      <c r="G20" s="33">
        <f>IF(ISNUMBER(G18),G19-G18+1,"")</f>
        <v>12</v>
      </c>
      <c r="H20" s="33">
        <f>IF(ISNUMBER(H18),H19-H18+1,"")</f>
        <v>5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0.26527777777777778</v>
      </c>
      <c r="D30" s="43"/>
      <c r="E30" s="43"/>
      <c r="F30" s="43"/>
      <c r="G30" s="43"/>
      <c r="H30" s="43"/>
      <c r="I30" s="43"/>
      <c r="J30" s="43">
        <v>0.16597222222222222</v>
      </c>
      <c r="K30" s="44"/>
      <c r="L30" s="43"/>
      <c r="M30" s="43"/>
      <c r="N30" s="43"/>
      <c r="O30" s="45"/>
      <c r="P30" s="46">
        <f>SUM(C30:J30,L30:N30)</f>
        <v>0.43125000000000002</v>
      </c>
    </row>
    <row r="31" spans="2:16" ht="14.1" customHeight="1" x14ac:dyDescent="0.35">
      <c r="B31" s="37" t="s">
        <v>170</v>
      </c>
      <c r="C31" s="47">
        <v>0.28541666666666665</v>
      </c>
      <c r="D31" s="7"/>
      <c r="E31" s="7"/>
      <c r="F31" s="7"/>
      <c r="G31" s="7"/>
      <c r="H31" s="7"/>
      <c r="I31" s="7"/>
      <c r="J31" s="7">
        <v>0.16805555555555557</v>
      </c>
      <c r="K31" s="7">
        <v>1.8055555555555554E-2</v>
      </c>
      <c r="L31" s="7"/>
      <c r="M31" s="7"/>
      <c r="N31" s="7"/>
      <c r="O31" s="48"/>
      <c r="P31" s="46">
        <f>SUM(C31:N31)</f>
        <v>0.47152777777777777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>
        <v>4.3055555555555555E-2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4.3055555555555555E-2</v>
      </c>
    </row>
    <row r="34" spans="2:16" ht="14.1" customHeight="1" x14ac:dyDescent="0.35">
      <c r="B34" s="109" t="s">
        <v>167</v>
      </c>
      <c r="C34" s="110">
        <f>C31-C32-C33</f>
        <v>0.24236111111111108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0.16805555555555557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0.4284722222222222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187</v>
      </c>
      <c r="D36" s="147"/>
      <c r="E36" s="146" t="s">
        <v>189</v>
      </c>
      <c r="F36" s="147"/>
      <c r="G36" s="146" t="s">
        <v>190</v>
      </c>
      <c r="H36" s="147"/>
      <c r="I36" s="146" t="s">
        <v>192</v>
      </c>
      <c r="J36" s="147"/>
      <c r="K36" s="146" t="s">
        <v>194</v>
      </c>
      <c r="L36" s="147"/>
      <c r="M36" s="146" t="s">
        <v>196</v>
      </c>
      <c r="N36" s="147"/>
      <c r="O36" s="118" t="s">
        <v>199</v>
      </c>
      <c r="P36" s="118"/>
    </row>
    <row r="37" spans="2:16" ht="18" customHeight="1" x14ac:dyDescent="0.35">
      <c r="B37" s="163"/>
      <c r="C37" s="146" t="s">
        <v>205</v>
      </c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188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197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191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195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 t="s">
        <v>198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 t="s">
        <v>200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 t="s">
        <v>201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 t="s">
        <v>206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832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2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-159.56800000000001</v>
      </c>
      <c r="D72" s="60">
        <v>-161.47</v>
      </c>
      <c r="E72" s="100" t="s">
        <v>118</v>
      </c>
      <c r="F72" s="60">
        <v>21.9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-155.55600000000001</v>
      </c>
      <c r="D73" s="60">
        <v>-157.696</v>
      </c>
      <c r="E73" s="102" t="s">
        <v>122</v>
      </c>
      <c r="F73" s="61">
        <v>35.6</v>
      </c>
      <c r="G73" s="61">
        <v>33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-205.142</v>
      </c>
      <c r="D74" s="60">
        <v>-206.06100000000001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-124.3</v>
      </c>
      <c r="D75" s="60">
        <v>-129.98500000000001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32.478000000000002</v>
      </c>
      <c r="D76" s="60">
        <v>30.152000000000001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30.622</v>
      </c>
      <c r="D77" s="60">
        <v>29.257000000000001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25.62</v>
      </c>
      <c r="D78" s="60">
        <v>24.408999999999999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24.04</v>
      </c>
      <c r="D79" s="60">
        <v>23.081</v>
      </c>
      <c r="E79" s="100" t="s">
        <v>152</v>
      </c>
      <c r="F79" s="60">
        <v>15.5</v>
      </c>
      <c r="G79" s="60">
        <v>7.5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1.0699999999999999E-5</v>
      </c>
      <c r="D80" s="64">
        <v>1.0699999999999999E-5</v>
      </c>
      <c r="E80" s="102" t="s">
        <v>157</v>
      </c>
      <c r="F80" s="61">
        <v>53.3</v>
      </c>
      <c r="G80" s="61">
        <v>82.1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2026-08-16T20:07:08Z</dcterms:modified>
</cp:coreProperties>
</file>