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BCB240C2-F129-4C86-939F-D22428AF56CB}" xr6:coauthVersionLast="47" xr6:coauthVersionMax="47" xr10:uidLastSave="{00000000-0000-0000-0000-000000000000}"/>
  <bookViews>
    <workbookView xWindow="61176" yWindow="6228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<sst xmlns="http://schemas.openxmlformats.org/spreadsheetml/2006/main" count="216" uniqueCount="201">
  <si>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</si>
  <si>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</si>
  <si>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</si>
  <si>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</si>
  <si>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</si>
  <si>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</si>
  <si>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</si>
  <si>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</si>
  <si>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</si>
  <si>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</si>
  <si>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</si>
  <si>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</si>
  <si>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</si>
  <si>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</si>
  <si>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</si>
  <si>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</si>
  <si>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</si>
  <si>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</si>
  <si>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</si>
  <si>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</si>
  <si>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</si>
  <si>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</si>
  <si>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</si>
  <si>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</si>
  <si>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</si>
  <si>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</si>
  <si>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</si>
  <si>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</si>
  <si>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</si>
  <si>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</si>
  <si>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</si>
  <si>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</si>
  <si>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</si>
  <si>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</si>
  <si>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</si>
  <si>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</si>
  <si>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</si>
  <si>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</si>
  <si>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</si>
  <si>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</si>
  <si>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</si>
  <si>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</si>
  <si>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</si>
  <si>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</si>
  <si>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</si>
  <si>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</si>
  <si>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</si>
  <si>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</si>
  <si>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</si>
  <si>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</si>
  <si>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</si>
  <si>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</si>
  <si>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</si>
  <si>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</si>
  <si>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</si>
  <si>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</si>
  <si>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</si>
  <si>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</si>
  <si>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</si>
  <si>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</si>
  <si>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</si>
  <si>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</si>
  <si>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</si>
  <si>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</si>
  <si>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</si>
  <si>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</si>
  <si>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</si>
  <si>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</si>
  <si>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</si>
  <si>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</si>
  <si>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</si>
  <si>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</si>
  <si>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</si>
  <si>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</si>
  <si>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</si>
  <si>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</si>
  <si>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</si>
  <si>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</si>
  <si>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</si>
  <si>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</si>
  <si>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</si>
  <si>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</si>
  <si>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</si>
  <si>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</si>
  <si>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</si>
  <si>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</si>
  <si>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</si>
  <si>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</si>
  <si>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</si>
  <si>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</si>
  <si>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</si>
  <si>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</si>
  <si>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</si>
  <si>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</si>
  <si>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</si>
  <si>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</si>
  <si>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</si>
  <si>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</si>
  <si>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</si>
  <si>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</si>
  <si>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</si>
  <si>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</si>
  <si>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</si>
  <si>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</si>
  <si>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</si>
  <si>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</si>
  <si>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</si>
  <si>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</si>
  <si>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</si>
  <si>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</si>
  <si>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</si>
  <si>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</si>
  <si>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</si>
  <si>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</si>
  <si>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</si>
  <si>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</si>
  <si>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</si>
  <si>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</si>
  <si>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</si>
  <si>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</si>
  <si>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</si>
  <si>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</si>
  <si>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</si>
  <si>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</si>
  <si>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</si>
  <si>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</si>
  <si>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</si>
  <si>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</si>
  <si>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</si>
  <si>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</si>
  <si>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</si>
  <si>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</si>
  <si>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</si>
  <si>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</si>
  <si>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</si>
  <si>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</si>
  <si>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</si>
  <si>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</si>
  <si>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</si>
  <si>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</si>
  <si>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</si>
  <si>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</si>
  <si>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</si>
  <si>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</si>
  <si>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</si>
  <si>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</si>
  <si>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</si>
  <si>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</si>
  <si>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</si>
  <si>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</si>
  <si>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</si>
  <si>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</si>
  <si>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</si>
  <si>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</si>
  <si>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</si>
  <si>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</si>
  <si>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</si>
  <si>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</si>
  <si>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</si>
  <si>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</si>
  <si>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</si>
  <si>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</si>
  <si>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</si>
  <si>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</si>
  <si>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</si>
  <si>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</si>
  <si>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</si>
  <si>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</si>
  <si>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</si>
  <si>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</si>
  <si>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</si>
  <si>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</si>
  <si>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</si>
  <si>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</si>
  <si>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</si>
  <si>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</si>
  <si>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</si>
  <si>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</si>
  <si>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</si>
  <si>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</si>
  <si>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</si>
  <si>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</si>
  <si>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LSST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</si>
  <si>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</si>
  <si>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</si>
  <si>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</si>
  <si>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ENG-KSP</t>
    <phoneticPr fontId="3" type="noConversion"/>
  </si>
  <si>
    <t>C_034228-034229</t>
    <phoneticPr fontId="3" type="noConversion"/>
  </si>
  <si>
    <t>[8:26] 짙은 구름으로 인한 관측 대기 / [12:35] 관측 재개</t>
    <phoneticPr fontId="3" type="noConversion"/>
  </si>
  <si>
    <t>-</t>
    <phoneticPr fontId="3" type="noConversion"/>
  </si>
  <si>
    <t>C_034246-034254</t>
    <phoneticPr fontId="3" type="noConversion"/>
  </si>
  <si>
    <t>[13:32] 짙은 구름으로 인한 관측 대기 / [15:05] 관측 재개</t>
    <phoneticPr fontId="3" type="noConversion"/>
  </si>
  <si>
    <t>C_034286-034287</t>
    <phoneticPr fontId="3" type="noConversion"/>
  </si>
  <si>
    <t>[16:18-16:50] 짙은 구름으로 인한 관측 대기 후 관측 재개</t>
    <phoneticPr fontId="3" type="noConversion"/>
  </si>
  <si>
    <t>C_034290-034291</t>
    <phoneticPr fontId="3" type="noConversion"/>
  </si>
  <si>
    <t>[17:00] 짙은 구름 및 우천으로 인한 관측 대기 / [18:55] 관측 재개</t>
    <phoneticPr fontId="3" type="noConversion"/>
  </si>
  <si>
    <t>C_034292-034294</t>
    <phoneticPr fontId="3" type="noConversion"/>
  </si>
  <si>
    <t>[19:03] 관측 위치 짙은 구름으로 인한 관측 대기 / [19:22] 관측 종료</t>
    <phoneticPr fontId="3" type="noConversion"/>
  </si>
  <si>
    <t>N</t>
    <phoneticPr fontId="3" type="noConversion"/>
  </si>
  <si>
    <t>SE</t>
    <phoneticPr fontId="3" type="noConversion"/>
  </si>
  <si>
    <t>WSW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</si>
</sst>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C76" sqref="C76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46245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22.442748091603061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0.37291666666666667</v>
      </c>
      <c r="D9" s="8" t="s">
        <v>189</v>
      </c>
      <c r="E9" s="8">
        <v>7.1</v>
      </c>
      <c r="F9" s="8">
        <v>63.4</v>
      </c>
      <c r="G9" s="36" t="s">
        <v>198</v>
      </c>
      <c r="H9" s="8">
        <v>2.4</v>
      </c>
      <c r="I9" s="36">
        <v>3.6</v>
      </c>
      <c r="J9" s="9">
        <f>IF(L9, 1, 0) + IF(M9, 2, 0) + IF(N9, 4, 0) + IF(O9, 8, 0) + IF(P9, 16, 0)</f>
        <v>8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189</v>
      </c>
      <c r="E10" s="8">
        <v>7.1</v>
      </c>
      <c r="F10" s="8">
        <v>71.599999999999994</v>
      </c>
      <c r="G10" s="36" t="s">
        <v>199</v>
      </c>
      <c r="H10" s="8">
        <v>1</v>
      </c>
      <c r="I10" s="11"/>
      <c r="J10" s="9">
        <f>IF(L10, 1, 0) + IF(M10, 2, 0) + IF(N10, 4, 0) + IF(O10, 8, 0) + IF(P10, 16, 0)</f>
        <v>8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0.80694444444444446</v>
      </c>
      <c r="D11" s="15" t="s">
        <v>189</v>
      </c>
      <c r="E11" s="15">
        <v>6.2</v>
      </c>
      <c r="F11" s="15">
        <v>70.900000000000006</v>
      </c>
      <c r="G11" s="36" t="s">
        <v>200</v>
      </c>
      <c r="H11" s="15">
        <v>4.0999999999999996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24.434027777777779</v>
      </c>
      <c r="D12" s="19" t="e">
        <f>AVERAGE(D9:D11)</f>
        <v>#DIV/0!</v>
      </c>
      <c r="E12" s="19">
        <f>AVERAGE(E9:E11)</f>
        <v>6.8</v>
      </c>
      <c r="F12" s="20">
        <f>AVERAGE(F9:F11)</f>
        <v>68.63333333333334</v>
      </c>
      <c r="G12" s="21"/>
      <c r="H12" s="22">
        <f>AVERAGE(H9:H11)</f>
        <v>2.5</v>
      </c>
      <c r="I12" s="23"/>
      <c r="J12" s="24">
        <f>AVERAGE(J9:J11)</f>
        <v>8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186</v>
      </c>
      <c r="G16" s="27" t="s">
        <v>182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0.30833333333333335</v>
      </c>
      <c r="D17" s="28">
        <v>0.30972222222222223</v>
      </c>
      <c r="E17" s="28">
        <v>0.34861111111111109</v>
      </c>
      <c r="F17" s="28">
        <v>0.64444444444444449</v>
      </c>
      <c r="G17" s="28">
        <v>0.78888888888888886</v>
      </c>
      <c r="H17" s="28">
        <v>0.80694444444444446</v>
      </c>
      <c r="I17" s="28"/>
      <c r="J17" s="28"/>
      <c r="K17" s="28"/>
      <c r="L17" s="28"/>
      <c r="M17" s="28"/>
      <c r="N17" s="28"/>
      <c r="O17" s="28"/>
      <c r="P17" s="28">
        <v>0.81111111111111112</v>
      </c>
    </row>
    <row r="18" spans="2:16" ht="14.1" customHeight="1" x14ac:dyDescent="0.35">
      <c r="B18" s="35" t="s">
        <v>42</v>
      </c>
      <c r="C18" s="27">
        <v>34216</v>
      </c>
      <c r="D18" s="27">
        <v>34217</v>
      </c>
      <c r="E18" s="27">
        <v>34228</v>
      </c>
      <c r="F18" s="27">
        <v>34265</v>
      </c>
      <c r="G18" s="27">
        <v>34292</v>
      </c>
      <c r="H18" s="27">
        <v>34295</v>
      </c>
      <c r="I18" s="27"/>
      <c r="J18" s="27"/>
      <c r="K18" s="27"/>
      <c r="L18" s="27"/>
      <c r="M18" s="27"/>
      <c r="N18" s="27"/>
      <c r="O18" s="27"/>
      <c r="P18" s="117">
        <v>34300</v>
      </c>
    </row>
    <row r="19" spans="2:16" ht="14.1" customHeight="1" thickBot="1" x14ac:dyDescent="0.4">
      <c r="B19" s="13" t="s">
        <v>43</v>
      </c>
      <c r="C19" s="29"/>
      <c r="D19" s="27">
        <v>34221</v>
      </c>
      <c r="E19" s="30">
        <v>34264</v>
      </c>
      <c r="F19" s="30">
        <v>34291</v>
      </c>
      <c r="G19" s="30">
        <v>34294</v>
      </c>
      <c r="H19" s="30">
        <v>34299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37</v>
      </c>
      <c r="F20" s="33">
        <f>IF(ISNUMBER(F18),F19-F18+1,"")</f>
        <v>27</v>
      </c>
      <c r="G20" s="33">
        <f>IF(ISNUMBER(G18),G19-G18+1,"")</f>
        <v>3</v>
      </c>
      <c r="H20" s="33">
        <f>IF(ISNUMBER(H18),H19-H18+1,"")</f>
        <v>5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0.27500000000000002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0.11805555555555555</v>
      </c>
      <c r="P30" s="46">
        <f>SUM(C30:J30,L30:N30)</f>
        <v>0.31666666666666671</v>
      </c>
    </row>
    <row r="31" spans="2:16" ht="14.1" customHeight="1" x14ac:dyDescent="0.35">
      <c r="B31" s="37" t="s">
        <v>170</v>
      </c>
      <c r="C31" s="47">
        <v>0.2951388888888889</v>
      </c>
      <c r="D31" s="7">
        <v>0.11805555555555555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0.4548611111111111</v>
      </c>
    </row>
    <row r="32" spans="2:16" ht="14.1" customHeight="1" x14ac:dyDescent="0.35">
      <c r="B32" s="37" t="s">
        <v>65</v>
      </c>
      <c r="C32" s="49">
        <v>0.23749999999999999</v>
      </c>
      <c r="D32" s="50">
        <v>7.9166666666666663E-2</v>
      </c>
      <c r="E32" s="50"/>
      <c r="F32" s="50"/>
      <c r="G32" s="50"/>
      <c r="H32" s="50"/>
      <c r="I32" s="50"/>
      <c r="J32" s="50">
        <v>3.6111111111111108E-2</v>
      </c>
      <c r="K32" s="50"/>
      <c r="L32" s="50"/>
      <c r="M32" s="50"/>
      <c r="N32" s="50"/>
      <c r="O32" s="51"/>
      <c r="P32" s="46">
        <f>SUM(C32:N32)</f>
        <v>0.35277777777777775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5.7638888888888906E-2</v>
      </c>
      <c r="D34" s="110">
        <f t="shared" ref="D34:P34" si="1">D31-D32-D33</f>
        <v>3.888888888888889E-2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5.5555555555555566E-3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0.10208333333333336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187</v>
      </c>
      <c r="D36" s="147"/>
      <c r="E36" s="146" t="s">
        <v>190</v>
      </c>
      <c r="F36" s="147"/>
      <c r="G36" s="146" t="s">
        <v>192</v>
      </c>
      <c r="H36" s="147"/>
      <c r="I36" s="146" t="s">
        <v>194</v>
      </c>
      <c r="J36" s="147"/>
      <c r="K36" s="146" t="s">
        <v>196</v>
      </c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96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188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191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193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195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 t="s">
        <v>197</v>
      </c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695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-159.792</v>
      </c>
      <c r="D72" s="60">
        <v>-161.09200000000001</v>
      </c>
      <c r="E72" s="100" t="s">
        <v>118</v>
      </c>
      <c r="F72" s="60">
        <v>21.9</v>
      </c>
      <c r="G72" s="60">
        <v>21.6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-155.81100000000001</v>
      </c>
      <c r="D73" s="60">
        <v>-157.41499999999999</v>
      </c>
      <c r="E73" s="102" t="s">
        <v>122</v>
      </c>
      <c r="F73" s="61">
        <v>37.9</v>
      </c>
      <c r="G73" s="61">
        <v>35.299999999999997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-202.761</v>
      </c>
      <c r="D74" s="60">
        <v>-209.74600000000001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-125.04</v>
      </c>
      <c r="D75" s="60">
        <v>-128.84399999999999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32.478999999999999</v>
      </c>
      <c r="D76" s="60">
        <v>30.907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30.745000000000001</v>
      </c>
      <c r="D77" s="60">
        <v>29.373999999999999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25.765000000000001</v>
      </c>
      <c r="D78" s="60">
        <v>24.44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24.198</v>
      </c>
      <c r="D79" s="60">
        <v>22.997</v>
      </c>
      <c r="E79" s="100" t="s">
        <v>152</v>
      </c>
      <c r="F79" s="60">
        <v>14.8</v>
      </c>
      <c r="G79" s="60">
        <v>9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1.0699999999999999E-5</v>
      </c>
      <c r="D80" s="64">
        <v>1.0499999999999999E-5</v>
      </c>
      <c r="E80" s="102" t="s">
        <v>157</v>
      </c>
      <c r="F80" s="61">
        <v>57.7</v>
      </c>
      <c r="G80" s="61">
        <v>69.7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184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2026-08-11T19:35:17Z</dcterms:modified>
</cp:coreProperties>
</file>