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FAEFB61E-B19E-4BCF-93E6-3BEDCEDCE447}" xr6:coauthVersionLast="47" xr6:coauthVersionMax="47" xr10:uidLastSave="{00000000-0000-0000-0000-000000000000}"/>
  <bookViews>
    <workbookView xWindow="50244" yWindow="288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<sst xmlns="http://schemas.openxmlformats.org/spreadsheetml/2006/main" count="208" uniqueCount="195">
  <si>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</si>
  <si>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</si>
  <si>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</si>
  <si>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</si>
  <si>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</si>
  <si>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</si>
  <si>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</si>
  <si>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</si>
  <si>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</si>
  <si>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</si>
  <si>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</si>
  <si>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</si>
  <si>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</si>
  <si>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</si>
  <si>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</si>
  <si>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</si>
  <si>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</si>
  <si>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</si>
  <si>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</si>
  <si>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</si>
  <si>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</si>
  <si>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</si>
  <si>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</si>
  <si>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</si>
  <si>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</si>
  <si>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</si>
  <si>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</si>
  <si>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</si>
  <si>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</si>
  <si>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</si>
  <si>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</si>
  <si>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</si>
  <si>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</si>
  <si>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</si>
  <si>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</si>
  <si>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</si>
  <si>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</si>
  <si>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</si>
  <si>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</si>
  <si>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</si>
  <si>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</si>
  <si>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</si>
  <si>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</si>
  <si>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</si>
  <si>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</si>
  <si>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</si>
  <si>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</si>
  <si>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</si>
  <si>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</si>
  <si>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</si>
  <si>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</si>
  <si>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</si>
  <si>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</si>
  <si>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</si>
  <si>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</si>
  <si>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</si>
  <si>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</si>
  <si>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</si>
  <si>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</si>
  <si>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</si>
  <si>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</si>
  <si>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</si>
  <si>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</si>
  <si>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</si>
  <si>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</si>
  <si>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</si>
  <si>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</si>
  <si>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</si>
  <si>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</si>
  <si>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</si>
  <si>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</si>
  <si>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</si>
  <si>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</si>
  <si>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</si>
  <si>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</si>
  <si>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</si>
  <si>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</si>
  <si>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</si>
  <si>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</si>
  <si>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</si>
  <si>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</si>
  <si>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</si>
  <si>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</si>
  <si>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</si>
  <si>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</si>
  <si>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</si>
  <si>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</si>
  <si>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</si>
  <si>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</si>
  <si>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</si>
  <si>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</si>
  <si>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</si>
  <si>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</si>
  <si>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</si>
  <si>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</si>
  <si>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</si>
  <si>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</si>
  <si>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</si>
  <si>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</si>
  <si>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</si>
  <si>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</si>
  <si>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</si>
  <si>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</si>
  <si>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</si>
  <si>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</si>
  <si>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</si>
  <si>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</si>
  <si>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</si>
  <si>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</si>
  <si>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</si>
  <si>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</si>
  <si>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</si>
  <si>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</si>
  <si>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</si>
  <si>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</si>
  <si>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</si>
  <si>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</si>
  <si>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</si>
  <si>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</si>
  <si>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</si>
  <si>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</si>
  <si>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</si>
  <si>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</si>
  <si>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</si>
  <si>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</si>
  <si>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</si>
  <si>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</si>
  <si>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</si>
  <si>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</si>
  <si>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</si>
  <si>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</si>
  <si>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</si>
  <si>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</si>
  <si>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</si>
  <si>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</si>
  <si>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</si>
  <si>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</si>
  <si>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</si>
  <si>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</si>
  <si>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</si>
  <si>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</si>
  <si>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</si>
  <si>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</si>
  <si>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</si>
  <si>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</si>
  <si>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</si>
  <si>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</si>
  <si>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</si>
  <si>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</si>
  <si>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</si>
  <si>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</si>
  <si>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</si>
  <si>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</si>
  <si>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</si>
  <si>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</si>
  <si>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</si>
  <si>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</si>
  <si>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</si>
  <si>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</si>
  <si>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</si>
  <si>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</si>
  <si>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</si>
  <si>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</si>
  <si>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</si>
  <si>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</si>
  <si>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</si>
  <si>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</si>
  <si>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</si>
  <si>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</si>
  <si>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</si>
  <si>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</si>
  <si>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</si>
  <si>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</si>
  <si>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</si>
  <si>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</si>
  <si>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</si>
  <si>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</si>
  <si>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</si>
  <si>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</si>
  <si>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</si>
  <si>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</si>
  <si>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</si>
  <si>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</si>
  <si>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</si>
  <si>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</si>
  <si>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</si>
  <si>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ENG-KSP</t>
    <phoneticPr fontId="3" type="noConversion"/>
  </si>
  <si>
    <t>신가은</t>
    <phoneticPr fontId="3" type="noConversion"/>
  </si>
  <si>
    <t>5s/25k</t>
    <phoneticPr fontId="3" type="noConversion"/>
  </si>
  <si>
    <t>x</t>
    <phoneticPr fontId="3" type="noConversion"/>
  </si>
  <si>
    <t>[14:05] 높은 습도(VAISALA 80%/ 2.3m 90%) 및 외벽 습기로 인한 관측 대기 / [14:40] 관측 재개</t>
    <phoneticPr fontId="3" type="noConversion"/>
  </si>
  <si>
    <t>M_033057-033058:N</t>
    <phoneticPr fontId="3" type="noConversion"/>
  </si>
  <si>
    <t>NNE</t>
    <phoneticPr fontId="3" type="noConversion"/>
  </si>
  <si>
    <t>SSE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</si>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</sst>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28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46238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95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187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0.37083333333333335</v>
      </c>
      <c r="D9" s="8">
        <v>2.2999999999999998</v>
      </c>
      <c r="E9" s="8">
        <v>5.3</v>
      </c>
      <c r="F9" s="8">
        <v>54.5</v>
      </c>
      <c r="G9" s="36" t="s">
        <v>192</v>
      </c>
      <c r="H9" s="8">
        <v>0.1</v>
      </c>
      <c r="I9" s="36">
        <v>64.8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1.8</v>
      </c>
      <c r="E10" s="8">
        <v>2.4</v>
      </c>
      <c r="F10" s="8">
        <v>80.599999999999994</v>
      </c>
      <c r="G10" s="36" t="s">
        <v>193</v>
      </c>
      <c r="H10" s="8">
        <v>1.5</v>
      </c>
      <c r="I10" s="11"/>
      <c r="J10" s="9">
        <f>IF(L10, 1, 0) + IF(M10, 2, 0) + IF(N10, 4, 0) + IF(O10, 8, 0) + IF(P10, 16, 0)</f>
        <v>4</v>
      </c>
      <c r="K10" s="12" t="b">
        <v>1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0.81111111111111112</v>
      </c>
      <c r="D11" s="15">
        <v>2.1</v>
      </c>
      <c r="E11" s="15">
        <v>2</v>
      </c>
      <c r="F11" s="15">
        <v>73.3</v>
      </c>
      <c r="G11" s="36" t="s">
        <v>194</v>
      </c>
      <c r="H11" s="15">
        <v>12.3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24.440277777777776</v>
      </c>
      <c r="D12" s="19">
        <f>AVERAGE(D9:D11)</f>
        <v>2.0666666666666664</v>
      </c>
      <c r="E12" s="19">
        <f>AVERAGE(E9:E11)</f>
        <v>3.2333333333333329</v>
      </c>
      <c r="F12" s="20">
        <f>AVERAGE(F9:F11)</f>
        <v>69.466666666666654</v>
      </c>
      <c r="G12" s="21"/>
      <c r="H12" s="22">
        <f>AVERAGE(H9:H11)</f>
        <v>4.6333333333333337</v>
      </c>
      <c r="I12" s="23"/>
      <c r="J12" s="24">
        <f>AVERAGE(J9:J11)</f>
        <v>1.3333333333333333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186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0.30555555555555558</v>
      </c>
      <c r="D17" s="28">
        <v>0.30694444444444446</v>
      </c>
      <c r="E17" s="28">
        <v>0.34444444444444444</v>
      </c>
      <c r="F17" s="28">
        <v>0.66111111111111109</v>
      </c>
      <c r="G17" s="28">
        <v>0.7680555555555556</v>
      </c>
      <c r="H17" s="28">
        <v>0.81180555555555556</v>
      </c>
      <c r="I17" s="28">
        <v>0.8305555555555556</v>
      </c>
      <c r="J17" s="28"/>
      <c r="K17" s="28"/>
      <c r="L17" s="28"/>
      <c r="M17" s="28"/>
      <c r="N17" s="28"/>
      <c r="O17" s="28"/>
      <c r="P17" s="28">
        <v>0.83472222222222225</v>
      </c>
    </row>
    <row r="18" spans="2:16" ht="14.1" customHeight="1" x14ac:dyDescent="0.35">
      <c r="B18" s="35" t="s">
        <v>42</v>
      </c>
      <c r="C18" s="27">
        <v>32836</v>
      </c>
      <c r="D18" s="27">
        <v>32837</v>
      </c>
      <c r="E18" s="27">
        <v>32854</v>
      </c>
      <c r="F18" s="27">
        <v>33043</v>
      </c>
      <c r="G18" s="27">
        <v>33112</v>
      </c>
      <c r="H18" s="27">
        <v>33138</v>
      </c>
      <c r="I18" s="27">
        <v>33150</v>
      </c>
      <c r="J18" s="27"/>
      <c r="K18" s="27"/>
      <c r="L18" s="27"/>
      <c r="M18" s="27"/>
      <c r="N18" s="27"/>
      <c r="O18" s="27"/>
      <c r="P18" s="117">
        <v>33155</v>
      </c>
    </row>
    <row r="19" spans="2:16" ht="14.1" customHeight="1" thickBot="1" x14ac:dyDescent="0.4">
      <c r="B19" s="13" t="s">
        <v>43</v>
      </c>
      <c r="C19" s="29"/>
      <c r="D19" s="27">
        <v>32847</v>
      </c>
      <c r="E19" s="30">
        <v>33042</v>
      </c>
      <c r="F19" s="30">
        <v>33111</v>
      </c>
      <c r="G19" s="30">
        <v>33137</v>
      </c>
      <c r="H19" s="30">
        <v>33149</v>
      </c>
      <c r="I19" s="30">
        <v>33154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11</v>
      </c>
      <c r="E20" s="33">
        <f>IF(ISNUMBER(E18),E19-E18+1,"")</f>
        <v>189</v>
      </c>
      <c r="F20" s="33">
        <f>IF(ISNUMBER(F18),F19-F18+1,"")</f>
        <v>69</v>
      </c>
      <c r="G20" s="33">
        <f>IF(ISNUMBER(G18),G19-G18+1,"")</f>
        <v>26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>
        <v>0.32916666666666666</v>
      </c>
      <c r="D23" s="116">
        <v>0.32916666666666666</v>
      </c>
      <c r="E23" s="36" t="s">
        <v>48</v>
      </c>
      <c r="F23" s="165" t="s">
        <v>188</v>
      </c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/>
      <c r="D24" s="106"/>
      <c r="E24" s="113" t="s">
        <v>178</v>
      </c>
      <c r="F24" s="165"/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 t="s">
        <v>189</v>
      </c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/>
      <c r="D26" s="106"/>
      <c r="E26" s="113" t="s">
        <v>165</v>
      </c>
      <c r="F26" s="165"/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0.29583333333333334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0.10277777777777777</v>
      </c>
      <c r="P30" s="46">
        <f>SUM(C30:J30,L30:N30)</f>
        <v>0.33750000000000002</v>
      </c>
    </row>
    <row r="31" spans="2:16" ht="14.1" customHeight="1" x14ac:dyDescent="0.35">
      <c r="B31" s="37" t="s">
        <v>170</v>
      </c>
      <c r="C31" s="47">
        <v>0.31666666666666665</v>
      </c>
      <c r="D31" s="7">
        <v>0.10694444444444444</v>
      </c>
      <c r="E31" s="7"/>
      <c r="F31" s="7"/>
      <c r="G31" s="7"/>
      <c r="H31" s="7"/>
      <c r="I31" s="7"/>
      <c r="J31" s="7">
        <v>4.3055555555555555E-2</v>
      </c>
      <c r="K31" s="7">
        <v>1.9444444444444445E-2</v>
      </c>
      <c r="L31" s="7"/>
      <c r="M31" s="7"/>
      <c r="N31" s="7"/>
      <c r="O31" s="48"/>
      <c r="P31" s="46">
        <f>SUM(C31:N31)</f>
        <v>0.4861111111111111</v>
      </c>
    </row>
    <row r="32" spans="2:16" ht="14.1" customHeight="1" x14ac:dyDescent="0.35">
      <c r="B32" s="37" t="s">
        <v>65</v>
      </c>
      <c r="C32" s="49">
        <v>2.4305555555555556E-2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2.4305555555555556E-2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0.29236111111111107</v>
      </c>
      <c r="D34" s="110">
        <f t="shared" ref="D34:P34" si="1">D31-D32-D33</f>
        <v>0.10694444444444444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4.3055555555555555E-2</v>
      </c>
      <c r="K34" s="110">
        <f t="shared" si="1"/>
        <v>1.9444444444444445E-2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0.46180555555555552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191</v>
      </c>
      <c r="D36" s="156"/>
      <c r="E36" s="155"/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190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130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-159.404</v>
      </c>
      <c r="D72" s="60">
        <v>-162.26</v>
      </c>
      <c r="E72" s="100" t="s">
        <v>118</v>
      </c>
      <c r="F72" s="60">
        <v>22.3</v>
      </c>
      <c r="G72" s="60">
        <v>22.1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-155.334</v>
      </c>
      <c r="D73" s="60">
        <v>-158.768</v>
      </c>
      <c r="E73" s="102" t="s">
        <v>122</v>
      </c>
      <c r="F73" s="61">
        <v>28.7</v>
      </c>
      <c r="G73" s="61">
        <v>27.1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-206.29900000000001</v>
      </c>
      <c r="D74" s="60">
        <v>-213.541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-124.21299999999999</v>
      </c>
      <c r="D75" s="60">
        <v>-131.76599999999999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32.975999999999999</v>
      </c>
      <c r="D76" s="60">
        <v>28.986999999999998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31.027000000000001</v>
      </c>
      <c r="D77" s="60">
        <v>28.010999999999999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26.061</v>
      </c>
      <c r="D78" s="60">
        <v>23.164999999999999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24.451000000000001</v>
      </c>
      <c r="D79" s="60">
        <v>21.870999999999999</v>
      </c>
      <c r="E79" s="100" t="s">
        <v>152</v>
      </c>
      <c r="F79" s="60">
        <v>15.9</v>
      </c>
      <c r="G79" s="60">
        <v>4.0999999999999996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1.01E-5</v>
      </c>
      <c r="E80" s="102" t="s">
        <v>157</v>
      </c>
      <c r="F80" s="61">
        <v>43.9</v>
      </c>
      <c r="G80" s="61">
        <v>81.599999999999994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185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2026-08-04T20:08:45Z</dcterms:modified>
</cp:coreProperties>
</file>